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375" windowHeight="5070" firstSheet="1" activeTab="1"/>
  </bookViews>
  <sheets>
    <sheet name="Recovered_Sheet1" sheetId="1" state="veryHidden" r:id="rId1"/>
    <sheet name="Income Statement" sheetId="2" r:id="rId2"/>
    <sheet name="Balance Sheet" sheetId="3" r:id="rId3"/>
    <sheet name="Equity" sheetId="4" r:id="rId4"/>
    <sheet name="Cash Flow" sheetId="5" r:id="rId5"/>
  </sheets>
  <definedNames>
    <definedName name="_xlnm.Print_Area" localSheetId="2">'Balance Sheet'!$A$1:$D$53</definedName>
    <definedName name="_xlnm.Print_Area" localSheetId="4">'Cash Flow'!$A$1:$D$62</definedName>
    <definedName name="_xlnm.Print_Area" localSheetId="3">'Equity'!$A$1:$M$29</definedName>
    <definedName name="_xlnm.Print_Area" localSheetId="1">'Income Statement'!$A$1:$F$49</definedName>
    <definedName name="_xlnm.Print_Titles" localSheetId="2">'Balance Sheet'!$1:$6</definedName>
    <definedName name="_xlnm.Print_Titles" localSheetId="4">'Cash Flow'!$1:$6</definedName>
    <definedName name="_xlnm.Print_Titles" localSheetId="1">'Income Statement'!$1:$6</definedName>
  </definedNames>
  <calcPr fullCalcOnLoad="1"/>
</workbook>
</file>

<file path=xl/sharedStrings.xml><?xml version="1.0" encoding="utf-8"?>
<sst xmlns="http://schemas.openxmlformats.org/spreadsheetml/2006/main" count="235" uniqueCount="124">
  <si>
    <t>(Incorporated in Malaysia)</t>
  </si>
  <si>
    <t>SHARE CAPITAL</t>
  </si>
  <si>
    <t>-</t>
  </si>
  <si>
    <t>=</t>
  </si>
  <si>
    <t>CURRENT ASSETS</t>
  </si>
  <si>
    <t xml:space="preserve">  Cash and bank balances</t>
  </si>
  <si>
    <t xml:space="preserve">  Less:</t>
  </si>
  <si>
    <t>CURRENT LIABILITIES</t>
  </si>
  <si>
    <t xml:space="preserve">  Bank borrowings</t>
  </si>
  <si>
    <t xml:space="preserve"> </t>
  </si>
  <si>
    <t>Minority interest</t>
  </si>
  <si>
    <t xml:space="preserve">   Represented by:</t>
  </si>
  <si>
    <t xml:space="preserve">   Adjustments for:</t>
  </si>
  <si>
    <t xml:space="preserve">      Depreciation</t>
  </si>
  <si>
    <t xml:space="preserve">      Interest expenses</t>
  </si>
  <si>
    <t xml:space="preserve">   Interest paid</t>
  </si>
  <si>
    <t xml:space="preserve">   Payment of hire purchase instalments</t>
  </si>
  <si>
    <t xml:space="preserve">   Repayment of term loans</t>
  </si>
  <si>
    <t>MINORITY INTEREST</t>
  </si>
  <si>
    <t>Cost of sales</t>
  </si>
  <si>
    <t>CASH FLOWS FROM OPERATING ACTIVITIES</t>
  </si>
  <si>
    <t>CASH FLOWS FROM INVESTING ACTIVITIES</t>
  </si>
  <si>
    <t>CASH FLOWS FROM FINANCING ACTIVITIES</t>
  </si>
  <si>
    <t>CASH AND BANK BALANCES</t>
  </si>
  <si>
    <t>BANK OVERDRAFTS</t>
  </si>
  <si>
    <t>PROPERTY, PLANT AND EQUIPMENT</t>
  </si>
  <si>
    <t xml:space="preserve">  Tax recoverable</t>
  </si>
  <si>
    <t xml:space="preserve">  Inventories</t>
  </si>
  <si>
    <t xml:space="preserve">   Financed by :</t>
  </si>
  <si>
    <t>Gross profit</t>
  </si>
  <si>
    <t>Other operating income</t>
  </si>
  <si>
    <t>Share</t>
  </si>
  <si>
    <t>capital</t>
  </si>
  <si>
    <t>premium</t>
  </si>
  <si>
    <t>Total</t>
  </si>
  <si>
    <t xml:space="preserve">      Hire purchase term charges</t>
  </si>
  <si>
    <t xml:space="preserve">   Purchase of property, plant and equipment</t>
  </si>
  <si>
    <t xml:space="preserve">   Hire purchase term charges paid</t>
  </si>
  <si>
    <t>Gross revenue</t>
  </si>
  <si>
    <t>Finance costs</t>
  </si>
  <si>
    <t>SHAREHOLDERS' EQUITY</t>
  </si>
  <si>
    <t>Selling and distribution costs</t>
  </si>
  <si>
    <t>Administrative and general expenses</t>
  </si>
  <si>
    <t/>
  </si>
  <si>
    <t xml:space="preserve">   Changes in inventories</t>
  </si>
  <si>
    <t>Undistributed</t>
  </si>
  <si>
    <t>Proposed</t>
  </si>
  <si>
    <t>dividend</t>
  </si>
  <si>
    <t>Sub-total</t>
  </si>
  <si>
    <t>Net dividend per share (sen)</t>
  </si>
  <si>
    <t xml:space="preserve">  Trade and other receivables</t>
  </si>
  <si>
    <t xml:space="preserve">  Trade and other payables</t>
  </si>
  <si>
    <t xml:space="preserve">   Tax paid</t>
  </si>
  <si>
    <t xml:space="preserve">   Changes in receivables</t>
  </si>
  <si>
    <t xml:space="preserve">   Changes in payables</t>
  </si>
  <si>
    <t>Earnings per share (sen)</t>
  </si>
  <si>
    <t xml:space="preserve">  ----------- Unappropriated profit ------------</t>
  </si>
  <si>
    <t xml:space="preserve">  Tax payable</t>
  </si>
  <si>
    <t>BANK TERM LOANS</t>
  </si>
  <si>
    <t>The figures have not been audited.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</si>
  <si>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</si>
  <si>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</si>
  <si>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</si>
  <si>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</si>
  <si>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</si>
  <si>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</si>
  <si>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</si>
  <si>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</si>
  <si>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</si>
  <si>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</si>
  <si>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AS AT END</t>
  </si>
  <si>
    <t>AS AT PRECEDING</t>
  </si>
  <si>
    <t>OF CURRENT</t>
  </si>
  <si>
    <t>FINANCIAL</t>
  </si>
  <si>
    <t>YEAR END</t>
  </si>
  <si>
    <t>QUARTERLY REPORT</t>
  </si>
  <si>
    <t>RALCO CORPORATION BERHAD (333101-V)</t>
  </si>
  <si>
    <t>CONDENSED CONSOLIDATED INCOME STATEMENTS</t>
  </si>
  <si>
    <t xml:space="preserve">(The Condensed Consolidated Income Statements should be read in conjunction with the Annual Financial Report for the </t>
  </si>
  <si>
    <t>CONDENSED CONSOLIDATED STATEMENT OF CHANGES IN EQUITY</t>
  </si>
  <si>
    <t>(The Condensed Consolidated Statement of Changes in Equity should be read in conjunction with the Annual Financial</t>
  </si>
  <si>
    <t>CASH AND CASH EQUIVALENTS BROUGHT FORWARD</t>
  </si>
  <si>
    <t>CASH AND CASH EQUIVALENTS CARRIED FORWARD</t>
  </si>
  <si>
    <t>NET CHANGES IN CASH AND CASH EQUIVALENTS</t>
  </si>
  <si>
    <t>(The Condensed Consolidated Cash Flow Statements should be read in conjunction with the Annual Financial Report</t>
  </si>
  <si>
    <t>CONDENSED CONSOLIDATED BALANCE SHEETS</t>
  </si>
  <si>
    <t xml:space="preserve">(The Condensed Consolidated Balance Sheets should be read in conjunction with the Annual </t>
  </si>
  <si>
    <t>CONDENSED CONSOLIDATED CASH FLOW STATEMENTS</t>
  </si>
  <si>
    <t xml:space="preserve">   Term loan released</t>
  </si>
  <si>
    <t>Operating profit before working capital changes</t>
  </si>
  <si>
    <t>Net cash used in investing activities</t>
  </si>
  <si>
    <t>DEFERRED TAX ASSETS</t>
  </si>
  <si>
    <t>UNAPPROPRIATED PROFIT</t>
  </si>
  <si>
    <t xml:space="preserve">      Unrealised (gain)/loss on foreign exchange</t>
  </si>
  <si>
    <t>DEFERRED TAX LIABILITIES</t>
  </si>
  <si>
    <t xml:space="preserve">      Loss on disposal of property, plant and equipment</t>
  </si>
  <si>
    <t xml:space="preserve">   Proceeds from disposal of property, plant and equipment</t>
  </si>
  <si>
    <t xml:space="preserve">   (Loss) / Profit before tax</t>
  </si>
  <si>
    <t>Cash (utilised in) / generated from operations</t>
  </si>
  <si>
    <t>Net cash (used in) / from operating activities</t>
  </si>
  <si>
    <t>(Loss in)/Profit from operations</t>
  </si>
  <si>
    <t>(Loss)/Profit before tax</t>
  </si>
  <si>
    <t>Tax income/(expense)</t>
  </si>
  <si>
    <t>(Loss)/Profit after tax</t>
  </si>
  <si>
    <t xml:space="preserve">      Property, plant and equipment written off</t>
  </si>
  <si>
    <t>Net loss for the year</t>
  </si>
  <si>
    <t xml:space="preserve">      Allowance for doubtful debts</t>
  </si>
  <si>
    <t xml:space="preserve">      Allowance for doubtful debts written back</t>
  </si>
  <si>
    <t>Net (loss)/profit for the period</t>
  </si>
  <si>
    <t>Net cash from financing activities</t>
  </si>
  <si>
    <t>Financial Report for the year ended 31 December 2004)</t>
  </si>
  <si>
    <t>year ended 31 December 2004)</t>
  </si>
  <si>
    <t>Report for the year ended 31 December 2004)</t>
  </si>
  <si>
    <t>for the year ended 31 December 2004)</t>
  </si>
  <si>
    <t>At 1 January 2004</t>
  </si>
  <si>
    <t>Net loss for the period</t>
  </si>
  <si>
    <t>Share issued pursuant to:</t>
  </si>
  <si>
    <t>- bonus issue</t>
  </si>
  <si>
    <t>- right issue</t>
  </si>
  <si>
    <t>Quarterly report on consolidated results for the 3rd quarter ended 30 September 2005.</t>
  </si>
  <si>
    <t>At 30 September 2004</t>
  </si>
  <si>
    <t>At 30 September 2005</t>
  </si>
  <si>
    <t>r</t>
  </si>
  <si>
    <t>NET CURRENT ASSETS / (LIABILITIES)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</si>
</sst>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"/>
    <numFmt numFmtId="174" formatCode="_(* #,##0.0_);_(* \(#,##0.0\);_(* &quot;-&quot;??_);_(@_)"/>
    <numFmt numFmtId="175" formatCode="_(* #,##0.0_);_(* \(#,##0.0\);_(* &quot;-&quot;?_);_(@_)"/>
    <numFmt numFmtId="176" formatCode="#,##0.0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_-* #,##0.0_-;\-* #,##0.0_-;_-* &quot;-&quot;??_-;_-@_-"/>
    <numFmt numFmtId="184" formatCode="_-* #,##0_-;\-* #,##0_-;_-* &quot;-&quot;??_-;_-@_-"/>
    <numFmt numFmtId="185" formatCode="#,##0.0;[Red]\-#,##0.0"/>
    <numFmt numFmtId="186" formatCode="0.00_);[Red]\(0.00\)"/>
    <numFmt numFmtId="187" formatCode="0.0_);[Red]\(0.0\)"/>
    <numFmt numFmtId="188" formatCode="0_);[Red]\(0\)"/>
    <numFmt numFmtId="189" formatCode="#,##0.0_);[Red]\(#,##0.0\)"/>
    <numFmt numFmtId="190" formatCode="0.0%"/>
    <numFmt numFmtId="191" formatCode="_-* #,##0.000_-;\-* #,##0.000_-;_-* &quot;-&quot;??_-;_-@_-"/>
    <numFmt numFmtId="192" formatCode="_-* #,##0.0000_-;\-* #,##0.0000_-;_-* &quot;-&quot;??_-;_-@_-"/>
    <numFmt numFmtId="193" formatCode="d\-mmm\-yyyy"/>
    <numFmt numFmtId="194" formatCode="_(* #,##0.0_);_(* \(#,##0.0\);_(* &quot;-&quot;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0" fillId="0" borderId="0" applyFont="0" applyFill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fill"/>
    </xf>
    <xf numFmtId="0" fontId="4" fillId="0" borderId="0" xfId="0" applyFont="1" applyAlignment="1" quotePrefix="1">
      <alignment horizontal="left"/>
    </xf>
    <xf numFmtId="172" fontId="4" fillId="0" borderId="0" xfId="15" applyNumberFormat="1" applyFont="1" applyBorder="1" applyAlignment="1">
      <alignment/>
    </xf>
    <xf numFmtId="172" fontId="4" fillId="0" borderId="0" xfId="15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fill"/>
    </xf>
    <xf numFmtId="0" fontId="4" fillId="0" borderId="0" xfId="0" applyFont="1" applyBorder="1" applyAlignment="1">
      <alignment horizontal="lef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2" fontId="4" fillId="0" borderId="0" xfId="15" applyNumberFormat="1" applyFont="1" applyAlignment="1">
      <alignment/>
    </xf>
    <xf numFmtId="172" fontId="4" fillId="0" borderId="0" xfId="15" applyNumberFormat="1" applyFont="1" applyAlignment="1">
      <alignment/>
    </xf>
    <xf numFmtId="172" fontId="4" fillId="0" borderId="1" xfId="15" applyNumberFormat="1" applyFont="1" applyBorder="1" applyAlignment="1">
      <alignment/>
    </xf>
    <xf numFmtId="172" fontId="4" fillId="0" borderId="2" xfId="15" applyNumberFormat="1" applyFont="1" applyBorder="1" applyAlignment="1">
      <alignment/>
    </xf>
    <xf numFmtId="172" fontId="4" fillId="0" borderId="2" xfId="15" applyNumberFormat="1" applyFont="1" applyBorder="1" applyAlignment="1" quotePrefix="1">
      <alignment horizontal="left"/>
    </xf>
    <xf numFmtId="49" fontId="4" fillId="0" borderId="2" xfId="15" applyNumberFormat="1" applyFont="1" applyBorder="1" applyAlignment="1" quotePrefix="1">
      <alignment horizontal="fill"/>
    </xf>
    <xf numFmtId="172" fontId="4" fillId="0" borderId="2" xfId="15" applyNumberFormat="1" applyFont="1" applyBorder="1" applyAlignment="1" quotePrefix="1">
      <alignment horizontal="center"/>
    </xf>
    <xf numFmtId="172" fontId="4" fillId="0" borderId="3" xfId="15" applyNumberFormat="1" applyFont="1" applyBorder="1" applyAlignment="1">
      <alignment/>
    </xf>
    <xf numFmtId="172" fontId="4" fillId="0" borderId="0" xfId="15" applyNumberFormat="1" applyFont="1" applyAlignment="1" quotePrefix="1">
      <alignment horizontal="right"/>
    </xf>
    <xf numFmtId="49" fontId="4" fillId="0" borderId="0" xfId="15" applyNumberFormat="1" applyFont="1" applyAlignment="1" quotePrefix="1">
      <alignment horizontal="fill"/>
    </xf>
    <xf numFmtId="17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2" fontId="4" fillId="0" borderId="0" xfId="15" applyNumberFormat="1" applyFont="1" applyAlignment="1" quotePrefix="1">
      <alignment horizontal="center"/>
    </xf>
    <xf numFmtId="172" fontId="4" fillId="0" borderId="0" xfId="0" applyNumberFormat="1" applyFont="1" applyAlignment="1">
      <alignment horizontal="center"/>
    </xf>
    <xf numFmtId="169" fontId="4" fillId="0" borderId="0" xfId="15" applyNumberFormat="1" applyFont="1" applyAlignment="1">
      <alignment/>
    </xf>
    <xf numFmtId="169" fontId="4" fillId="0" borderId="0" xfId="0" applyNumberFormat="1" applyFont="1" applyBorder="1" applyAlignment="1" quotePrefix="1">
      <alignment horizontal="fill"/>
    </xf>
    <xf numFmtId="169" fontId="4" fillId="0" borderId="0" xfId="15" applyNumberFormat="1" applyFont="1" applyAlignment="1" quotePrefix="1">
      <alignment/>
    </xf>
    <xf numFmtId="169" fontId="4" fillId="0" borderId="0" xfId="15" applyNumberFormat="1" applyFont="1" applyBorder="1" applyAlignment="1">
      <alignment/>
    </xf>
    <xf numFmtId="169" fontId="4" fillId="0" borderId="0" xfId="15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169" fontId="4" fillId="0" borderId="0" xfId="15" applyNumberFormat="1" applyFont="1" applyAlignment="1" quotePrefix="1">
      <alignment horizontal="center"/>
    </xf>
    <xf numFmtId="3" fontId="4" fillId="0" borderId="0" xfId="0" applyNumberFormat="1" applyFont="1" applyAlignment="1">
      <alignment horizontal="center"/>
    </xf>
    <xf numFmtId="2" fontId="4" fillId="0" borderId="0" xfId="15" applyFont="1" applyAlignment="1" quotePrefix="1">
      <alignment horizontal="fill"/>
    </xf>
    <xf numFmtId="3" fontId="4" fillId="0" borderId="0" xfId="0" applyNumberFormat="1" applyFont="1" applyAlignment="1" quotePrefix="1">
      <alignment horizontal="center"/>
    </xf>
    <xf numFmtId="169" fontId="4" fillId="0" borderId="0" xfId="15" applyNumberFormat="1" applyFont="1" applyAlignment="1">
      <alignment horizontal="right"/>
    </xf>
    <xf numFmtId="2" fontId="4" fillId="0" borderId="0" xfId="15" applyFont="1" applyAlignment="1" quotePrefix="1">
      <alignment horizontal="left"/>
    </xf>
    <xf numFmtId="169" fontId="4" fillId="0" borderId="0" xfId="15" applyNumberFormat="1" applyFont="1" applyAlignment="1" quotePrefix="1">
      <alignment horizontal="fill"/>
    </xf>
    <xf numFmtId="169" fontId="4" fillId="0" borderId="0" xfId="15" applyNumberFormat="1" applyFont="1" applyAlignment="1">
      <alignment horizontal="center"/>
    </xf>
    <xf numFmtId="169" fontId="4" fillId="0" borderId="0" xfId="15" applyNumberFormat="1" applyFont="1" applyAlignment="1" quotePrefix="1">
      <alignment horizontal="right"/>
    </xf>
    <xf numFmtId="169" fontId="4" fillId="0" borderId="0" xfId="15" applyNumberFormat="1" applyFont="1" applyBorder="1" applyAlignment="1" quotePrefix="1">
      <alignment horizontal="right"/>
    </xf>
    <xf numFmtId="169" fontId="4" fillId="0" borderId="0" xfId="0" applyNumberFormat="1" applyFont="1" applyBorder="1" applyAlignment="1" quotePrefix="1">
      <alignment/>
    </xf>
    <xf numFmtId="172" fontId="4" fillId="0" borderId="2" xfId="15" applyNumberFormat="1" applyFont="1" applyBorder="1" applyAlignment="1">
      <alignment horizontal="center"/>
    </xf>
    <xf numFmtId="175" fontId="4" fillId="0" borderId="0" xfId="15" applyNumberFormat="1" applyFont="1" applyAlignment="1" quotePrefix="1">
      <alignment horizontal="right"/>
    </xf>
    <xf numFmtId="37" fontId="4" fillId="0" borderId="0" xfId="0" applyNumberFormat="1" applyFont="1" applyAlignment="1" quotePrefix="1">
      <alignment horizontal="right"/>
    </xf>
    <xf numFmtId="37" fontId="4" fillId="0" borderId="0" xfId="15" applyNumberFormat="1" applyFont="1" applyAlignment="1" quotePrefix="1">
      <alignment horizontal="right"/>
    </xf>
    <xf numFmtId="37" fontId="4" fillId="0" borderId="0" xfId="0" applyNumberFormat="1" applyFont="1" applyAlignment="1">
      <alignment horizontal="right"/>
    </xf>
    <xf numFmtId="1" fontId="4" fillId="0" borderId="0" xfId="15" applyNumberFormat="1" applyFont="1" applyAlignment="1">
      <alignment/>
    </xf>
    <xf numFmtId="1" fontId="4" fillId="0" borderId="0" xfId="15" applyNumberFormat="1" applyFont="1" applyAlignment="1" quotePrefix="1">
      <alignment horizontal="center"/>
    </xf>
    <xf numFmtId="1" fontId="4" fillId="0" borderId="0" xfId="15" applyNumberFormat="1" applyFont="1" applyAlignment="1" quotePrefix="1">
      <alignment horizontal="right"/>
    </xf>
    <xf numFmtId="1" fontId="4" fillId="0" borderId="0" xfId="15" applyNumberFormat="1" applyFont="1" applyAlignment="1" quotePrefix="1">
      <alignment horizontal="left"/>
    </xf>
    <xf numFmtId="0" fontId="8" fillId="0" borderId="0" xfId="22" applyFont="1">
      <alignment/>
      <protection/>
    </xf>
    <xf numFmtId="38" fontId="10" fillId="0" borderId="0" xfId="22" applyNumberFormat="1" applyFont="1" applyBorder="1" applyAlignment="1">
      <alignment horizontal="center"/>
      <protection/>
    </xf>
    <xf numFmtId="38" fontId="8" fillId="0" borderId="0" xfId="22" applyNumberFormat="1" applyFont="1" applyAlignment="1">
      <alignment horizontal="center"/>
      <protection/>
    </xf>
    <xf numFmtId="184" fontId="8" fillId="0" borderId="0" xfId="17" applyNumberFormat="1" applyFont="1" applyAlignment="1">
      <alignment/>
    </xf>
    <xf numFmtId="0" fontId="8" fillId="0" borderId="0" xfId="22" applyFont="1" applyBorder="1" applyAlignment="1">
      <alignment horizontal="center"/>
      <protection/>
    </xf>
    <xf numFmtId="0" fontId="8" fillId="0" borderId="0" xfId="22" applyFont="1" applyBorder="1">
      <alignment/>
      <protection/>
    </xf>
    <xf numFmtId="0" fontId="11" fillId="0" borderId="0" xfId="22" applyFont="1" applyBorder="1">
      <alignment/>
      <protection/>
    </xf>
    <xf numFmtId="0" fontId="11" fillId="0" borderId="0" xfId="22" applyFont="1" applyBorder="1" applyAlignment="1">
      <alignment horizontal="center"/>
      <protection/>
    </xf>
    <xf numFmtId="14" fontId="8" fillId="0" borderId="0" xfId="22" applyNumberFormat="1" applyFont="1" applyBorder="1" applyAlignment="1">
      <alignment horizontal="center"/>
      <protection/>
    </xf>
    <xf numFmtId="0" fontId="12" fillId="0" borderId="0" xfId="22" applyFont="1" applyBorder="1">
      <alignment/>
      <protection/>
    </xf>
    <xf numFmtId="0" fontId="12" fillId="0" borderId="0" xfId="22" applyFont="1">
      <alignment/>
      <protection/>
    </xf>
    <xf numFmtId="0" fontId="12" fillId="0" borderId="0" xfId="22" applyFont="1" applyBorder="1" quotePrefix="1">
      <alignment/>
      <protection/>
    </xf>
    <xf numFmtId="188" fontId="11" fillId="0" borderId="0" xfId="17" applyNumberFormat="1" applyFont="1" applyBorder="1" applyAlignment="1">
      <alignment horizontal="center"/>
    </xf>
    <xf numFmtId="184" fontId="8" fillId="0" borderId="0" xfId="17" applyNumberFormat="1" applyFont="1" applyBorder="1" applyAlignment="1">
      <alignment/>
    </xf>
    <xf numFmtId="38" fontId="9" fillId="0" borderId="0" xfId="22" applyNumberFormat="1" applyFont="1" applyBorder="1" applyAlignment="1">
      <alignment horizontal="left"/>
      <protection/>
    </xf>
    <xf numFmtId="38" fontId="8" fillId="0" borderId="0" xfId="22" applyNumberFormat="1" applyFont="1" applyAlignment="1">
      <alignment horizontal="left"/>
      <protection/>
    </xf>
    <xf numFmtId="184" fontId="11" fillId="0" borderId="0" xfId="17" applyNumberFormat="1" applyFont="1" applyBorder="1" applyAlignment="1">
      <alignment horizontal="center"/>
    </xf>
    <xf numFmtId="184" fontId="8" fillId="0" borderId="0" xfId="17" applyNumberFormat="1" applyFont="1" applyBorder="1" applyAlignment="1">
      <alignment horizontal="center"/>
    </xf>
    <xf numFmtId="0" fontId="4" fillId="0" borderId="0" xfId="22" applyFont="1" applyBorder="1">
      <alignment/>
      <protection/>
    </xf>
    <xf numFmtId="0" fontId="4" fillId="0" borderId="0" xfId="22" applyFont="1" applyBorder="1" applyAlignment="1">
      <alignment horizontal="center"/>
      <protection/>
    </xf>
    <xf numFmtId="169" fontId="4" fillId="0" borderId="4" xfId="15" applyNumberFormat="1" applyFont="1" applyBorder="1" applyAlignment="1">
      <alignment horizontal="center"/>
    </xf>
    <xf numFmtId="169" fontId="4" fillId="0" borderId="4" xfId="15" applyNumberFormat="1" applyFont="1" applyBorder="1" applyAlignment="1">
      <alignment horizontal="right"/>
    </xf>
    <xf numFmtId="169" fontId="4" fillId="0" borderId="4" xfId="15" applyNumberFormat="1" applyFont="1" applyBorder="1" applyAlignment="1" quotePrefix="1">
      <alignment horizontal="center"/>
    </xf>
    <xf numFmtId="169" fontId="4" fillId="0" borderId="5" xfId="15" applyNumberFormat="1" applyFont="1" applyBorder="1" applyAlignment="1">
      <alignment horizontal="right"/>
    </xf>
    <xf numFmtId="169" fontId="4" fillId="0" borderId="5" xfId="15" applyNumberFormat="1" applyFont="1" applyBorder="1" applyAlignment="1" quotePrefix="1">
      <alignment horizontal="right"/>
    </xf>
    <xf numFmtId="169" fontId="4" fillId="0" borderId="5" xfId="0" applyNumberFormat="1" applyFont="1" applyBorder="1" applyAlignment="1" quotePrefix="1">
      <alignment horizontal="fill"/>
    </xf>
    <xf numFmtId="169" fontId="4" fillId="0" borderId="4" xfId="0" applyNumberFormat="1" applyFont="1" applyBorder="1" applyAlignment="1" quotePrefix="1">
      <alignment horizontal="center"/>
    </xf>
    <xf numFmtId="169" fontId="4" fillId="0" borderId="6" xfId="0" applyNumberFormat="1" applyFont="1" applyBorder="1" applyAlignment="1" quotePrefix="1">
      <alignment/>
    </xf>
    <xf numFmtId="172" fontId="4" fillId="0" borderId="0" xfId="15" applyNumberFormat="1" applyFont="1" applyAlignment="1">
      <alignment horizontal="right"/>
    </xf>
    <xf numFmtId="169" fontId="4" fillId="0" borderId="0" xfId="15" applyNumberFormat="1" applyFont="1" applyBorder="1" applyAlignment="1">
      <alignment horizontal="right"/>
    </xf>
    <xf numFmtId="169" fontId="4" fillId="0" borderId="0" xfId="15" applyNumberFormat="1" applyFont="1" applyBorder="1" applyAlignment="1" quotePrefix="1">
      <alignment horizontal="fill"/>
    </xf>
    <xf numFmtId="169" fontId="4" fillId="0" borderId="0" xfId="15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14" fontId="8" fillId="0" borderId="0" xfId="22" applyNumberFormat="1" applyFont="1" applyBorder="1" applyAlignment="1" quotePrefix="1">
      <alignment horizontal="center"/>
      <protection/>
    </xf>
    <xf numFmtId="0" fontId="4" fillId="0" borderId="0" xfId="0" applyFont="1" applyBorder="1" applyAlignment="1" quotePrefix="1">
      <alignment/>
    </xf>
    <xf numFmtId="169" fontId="4" fillId="0" borderId="4" xfId="15" applyNumberFormat="1" applyFont="1" applyBorder="1" applyAlignment="1" quotePrefix="1">
      <alignment horizontal="right"/>
    </xf>
    <xf numFmtId="0" fontId="8" fillId="0" borderId="0" xfId="22" applyFont="1" applyAlignment="1">
      <alignment horizontal="center"/>
      <protection/>
    </xf>
    <xf numFmtId="3" fontId="11" fillId="0" borderId="0" xfId="22" applyNumberFormat="1" applyFont="1" applyBorder="1" applyAlignment="1">
      <alignment horizontal="center"/>
      <protection/>
    </xf>
    <xf numFmtId="3" fontId="8" fillId="0" borderId="0" xfId="17" applyNumberFormat="1" applyFont="1" applyBorder="1" applyAlignment="1">
      <alignment horizontal="center"/>
    </xf>
    <xf numFmtId="3" fontId="4" fillId="0" borderId="0" xfId="15" applyNumberFormat="1" applyFont="1" applyAlignment="1">
      <alignment/>
    </xf>
    <xf numFmtId="3" fontId="4" fillId="0" borderId="0" xfId="0" applyNumberFormat="1" applyFont="1" applyAlignment="1" quotePrefix="1">
      <alignment/>
    </xf>
    <xf numFmtId="3" fontId="9" fillId="0" borderId="0" xfId="22" applyNumberFormat="1" applyFont="1" applyBorder="1" applyAlignment="1">
      <alignment/>
      <protection/>
    </xf>
    <xf numFmtId="3" fontId="8" fillId="0" borderId="0" xfId="22" applyNumberFormat="1" applyFont="1" applyAlignment="1">
      <alignment/>
      <protection/>
    </xf>
    <xf numFmtId="3" fontId="8" fillId="0" borderId="0" xfId="17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2" xfId="15" applyNumberFormat="1" applyFont="1" applyBorder="1" applyAlignment="1">
      <alignment/>
    </xf>
    <xf numFmtId="3" fontId="4" fillId="0" borderId="2" xfId="15" applyNumberFormat="1" applyFont="1" applyBorder="1" applyAlignment="1" quotePrefix="1">
      <alignment/>
    </xf>
    <xf numFmtId="3" fontId="4" fillId="0" borderId="3" xfId="15" applyNumberFormat="1" applyFont="1" applyBorder="1" applyAlignment="1">
      <alignment/>
    </xf>
    <xf numFmtId="3" fontId="4" fillId="0" borderId="0" xfId="15" applyNumberFormat="1" applyFont="1" applyAlignment="1" quotePrefix="1">
      <alignment/>
    </xf>
    <xf numFmtId="3" fontId="4" fillId="0" borderId="0" xfId="15" applyNumberFormat="1" applyFont="1" applyBorder="1" applyAlignment="1">
      <alignment/>
    </xf>
    <xf numFmtId="3" fontId="8" fillId="0" borderId="0" xfId="17" applyNumberFormat="1" applyFont="1" applyAlignment="1">
      <alignment/>
    </xf>
    <xf numFmtId="38" fontId="8" fillId="0" borderId="0" xfId="22" applyNumberFormat="1" applyFont="1" applyAlignment="1">
      <alignment/>
      <protection/>
    </xf>
    <xf numFmtId="0" fontId="8" fillId="0" borderId="0" xfId="22" applyFont="1" applyAlignment="1">
      <alignment/>
      <protection/>
    </xf>
    <xf numFmtId="0" fontId="4" fillId="0" borderId="0" xfId="0" applyFont="1" applyAlignment="1" quotePrefix="1">
      <alignment/>
    </xf>
    <xf numFmtId="172" fontId="8" fillId="0" borderId="0" xfId="22" applyNumberFormat="1" applyFont="1" applyBorder="1">
      <alignment/>
      <protection/>
    </xf>
    <xf numFmtId="38" fontId="14" fillId="0" borderId="0" xfId="22" applyNumberFormat="1" applyFont="1" applyBorder="1" applyAlignment="1">
      <alignment horizontal="left"/>
      <protection/>
    </xf>
    <xf numFmtId="38" fontId="9" fillId="0" borderId="0" xfId="22" applyNumberFormat="1" applyFont="1" applyBorder="1" applyAlignment="1">
      <alignment horizontal="left"/>
      <protection/>
    </xf>
    <xf numFmtId="38" fontId="8" fillId="0" borderId="0" xfId="22" applyNumberFormat="1" applyFont="1" applyAlignment="1">
      <alignment horizontal="left"/>
      <protection/>
    </xf>
    <xf numFmtId="38" fontId="15" fillId="0" borderId="0" xfId="22" applyNumberFormat="1" applyFont="1" applyAlignment="1">
      <alignment horizontal="left"/>
      <protection/>
    </xf>
    <xf numFmtId="38" fontId="8" fillId="0" borderId="0" xfId="22" applyNumberFormat="1" applyFont="1" applyAlignment="1">
      <alignment horizontal="center"/>
      <protection/>
    </xf>
    <xf numFmtId="38" fontId="13" fillId="0" borderId="0" xfId="22" applyNumberFormat="1" applyFont="1" applyAlignment="1">
      <alignment horizontal="left"/>
      <protection/>
    </xf>
    <xf numFmtId="0" fontId="8" fillId="0" borderId="0" xfId="22" applyFont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"/>
    </xf>
  </cellXfs>
  <cellStyles count="10">
    <cellStyle name="Normal" xfId="0"/>
    <cellStyle name="Comma" xfId="15"/>
    <cellStyle name="Comma [0]" xfId="16"/>
    <cellStyle name="Comma_RCORP KLSE BS" xfId="17"/>
    <cellStyle name="Currency" xfId="18"/>
    <cellStyle name="Currency [0]" xfId="19"/>
    <cellStyle name="Followed Hyperlink" xfId="20"/>
    <cellStyle name="Hyperlink" xfId="21"/>
    <cellStyle name="Normal_RCORP KLSE B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workbookViewId="0" topLeftCell="A1">
      <pane xSplit="2" ySplit="14" topLeftCell="C15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5" sqref="C15"/>
    </sheetView>
  </sheetViews>
  <sheetFormatPr defaultColWidth="9.140625" defaultRowHeight="12.75"/>
  <cols>
    <col min="1" max="1" width="6.7109375" style="52" customWidth="1"/>
    <col min="2" max="2" width="36.00390625" style="52" customWidth="1"/>
    <col min="3" max="3" width="14.140625" style="52" customWidth="1"/>
    <col min="4" max="4" width="13.8515625" style="55" customWidth="1"/>
    <col min="5" max="6" width="13.8515625" style="52" customWidth="1"/>
  </cols>
  <sheetData>
    <row r="1" spans="1:6" ht="16.5" customHeight="1">
      <c r="A1" s="107" t="s">
        <v>76</v>
      </c>
      <c r="B1" s="107"/>
      <c r="C1" s="107"/>
      <c r="D1" s="107"/>
      <c r="E1" s="107"/>
      <c r="F1" s="107"/>
    </row>
    <row r="2" spans="1:6" ht="10.5" customHeight="1">
      <c r="A2" s="108" t="s">
        <v>0</v>
      </c>
      <c r="B2" s="108"/>
      <c r="C2" s="108"/>
      <c r="D2" s="108"/>
      <c r="E2" s="108"/>
      <c r="F2" s="108"/>
    </row>
    <row r="3" spans="1:6" ht="12.75">
      <c r="A3" s="66"/>
      <c r="B3" s="66"/>
      <c r="C3" s="66"/>
      <c r="D3" s="66"/>
      <c r="E3" s="66"/>
      <c r="F3" s="66"/>
    </row>
    <row r="4" spans="1:6" ht="12.75">
      <c r="A4" s="110" t="s">
        <v>75</v>
      </c>
      <c r="B4" s="110"/>
      <c r="C4" s="110"/>
      <c r="D4" s="110"/>
      <c r="E4" s="110"/>
      <c r="F4" s="110"/>
    </row>
    <row r="5" spans="1:6" ht="12.75">
      <c r="A5" s="109" t="s">
        <v>119</v>
      </c>
      <c r="B5" s="109"/>
      <c r="C5" s="109"/>
      <c r="D5" s="109"/>
      <c r="E5" s="109"/>
      <c r="F5" s="109"/>
    </row>
    <row r="6" spans="1:6" ht="12.75">
      <c r="A6" s="109" t="s">
        <v>59</v>
      </c>
      <c r="B6" s="109"/>
      <c r="C6" s="109"/>
      <c r="D6" s="109"/>
      <c r="E6" s="109"/>
      <c r="F6" s="109"/>
    </row>
    <row r="7" spans="1:6" ht="12.75">
      <c r="A7" s="67"/>
      <c r="B7" s="67"/>
      <c r="C7" s="67"/>
      <c r="D7" s="67"/>
      <c r="E7" s="67"/>
      <c r="F7" s="67"/>
    </row>
    <row r="8" spans="1:6" ht="12.75">
      <c r="A8" s="112" t="s">
        <v>77</v>
      </c>
      <c r="B8" s="112"/>
      <c r="C8" s="112"/>
      <c r="D8" s="112"/>
      <c r="E8" s="112"/>
      <c r="F8" s="112"/>
    </row>
    <row r="9" spans="1:6" ht="12.75">
      <c r="A9" s="57"/>
      <c r="B9" s="57"/>
      <c r="C9" s="114" t="s">
        <v>60</v>
      </c>
      <c r="D9" s="114"/>
      <c r="E9" s="114" t="s">
        <v>61</v>
      </c>
      <c r="F9" s="114"/>
    </row>
    <row r="10" spans="1:6" ht="12.75">
      <c r="A10" s="58"/>
      <c r="B10" s="58"/>
      <c r="C10" s="59" t="s">
        <v>62</v>
      </c>
      <c r="D10" s="68" t="s">
        <v>63</v>
      </c>
      <c r="E10" s="59" t="s">
        <v>62</v>
      </c>
      <c r="F10" s="59" t="s">
        <v>63</v>
      </c>
    </row>
    <row r="11" spans="1:6" ht="12.75">
      <c r="A11" s="58"/>
      <c r="B11" s="58"/>
      <c r="C11" s="59" t="s">
        <v>64</v>
      </c>
      <c r="D11" s="68" t="s">
        <v>65</v>
      </c>
      <c r="E11" s="59" t="s">
        <v>64</v>
      </c>
      <c r="F11" s="59" t="s">
        <v>65</v>
      </c>
    </row>
    <row r="12" spans="1:6" ht="12.75">
      <c r="A12" s="58"/>
      <c r="B12" s="58"/>
      <c r="C12" s="59" t="s">
        <v>66</v>
      </c>
      <c r="D12" s="68" t="s">
        <v>66</v>
      </c>
      <c r="E12" s="59" t="s">
        <v>67</v>
      </c>
      <c r="F12" s="59" t="s">
        <v>68</v>
      </c>
    </row>
    <row r="13" spans="1:6" ht="12.75">
      <c r="A13" s="57"/>
      <c r="B13" s="57"/>
      <c r="C13" s="85">
        <v>38625</v>
      </c>
      <c r="D13" s="85">
        <v>38260</v>
      </c>
      <c r="E13" s="85">
        <f>C13</f>
        <v>38625</v>
      </c>
      <c r="F13" s="85">
        <f>D13</f>
        <v>38260</v>
      </c>
    </row>
    <row r="14" spans="1:6" ht="12.75">
      <c r="A14" s="57"/>
      <c r="B14" s="57"/>
      <c r="C14" s="56" t="s">
        <v>69</v>
      </c>
      <c r="D14" s="69" t="s">
        <v>69</v>
      </c>
      <c r="E14" s="56" t="s">
        <v>69</v>
      </c>
      <c r="F14" s="56" t="s">
        <v>69</v>
      </c>
    </row>
    <row r="15" spans="1:6" ht="15">
      <c r="A15" s="63"/>
      <c r="B15" s="23" t="s">
        <v>38</v>
      </c>
      <c r="C15" s="29">
        <f>E15-35130</f>
        <v>16688</v>
      </c>
      <c r="D15" s="29">
        <v>22828</v>
      </c>
      <c r="E15" s="29">
        <v>51818</v>
      </c>
      <c r="F15" s="29">
        <v>54148</v>
      </c>
    </row>
    <row r="16" spans="1:6" ht="15">
      <c r="A16" s="61"/>
      <c r="B16" s="23"/>
      <c r="C16" s="7"/>
      <c r="D16" s="7"/>
      <c r="E16" s="7"/>
      <c r="F16" s="7"/>
    </row>
    <row r="17" spans="1:6" ht="15">
      <c r="A17" s="61"/>
      <c r="B17" s="1" t="s">
        <v>19</v>
      </c>
      <c r="C17" s="29">
        <f>E17+33595</f>
        <v>-15691</v>
      </c>
      <c r="D17" s="29">
        <v>-21651</v>
      </c>
      <c r="E17" s="26">
        <v>-49286</v>
      </c>
      <c r="F17" s="29">
        <v>-52160</v>
      </c>
    </row>
    <row r="18" spans="1:6" ht="15">
      <c r="A18" s="63"/>
      <c r="B18" s="2"/>
      <c r="C18" s="7" t="s">
        <v>2</v>
      </c>
      <c r="D18" s="7" t="s">
        <v>2</v>
      </c>
      <c r="E18" s="7" t="s">
        <v>2</v>
      </c>
      <c r="F18" s="7" t="s">
        <v>2</v>
      </c>
    </row>
    <row r="19" spans="1:6" ht="15">
      <c r="A19" s="61"/>
      <c r="B19" s="1" t="s">
        <v>29</v>
      </c>
      <c r="C19" s="27">
        <f>SUM(C15:C18)</f>
        <v>997</v>
      </c>
      <c r="D19" s="27">
        <f>SUM(D15:D18)</f>
        <v>1177</v>
      </c>
      <c r="E19" s="27">
        <f>SUM(E15:E18)</f>
        <v>2532</v>
      </c>
      <c r="F19" s="27">
        <f>SUM(F15:F18)</f>
        <v>1988</v>
      </c>
    </row>
    <row r="20" spans="1:6" ht="15">
      <c r="A20" s="61"/>
      <c r="B20" s="1"/>
      <c r="C20" s="27"/>
      <c r="D20" s="27"/>
      <c r="E20" s="27"/>
      <c r="F20" s="27"/>
    </row>
    <row r="21" spans="1:6" ht="15">
      <c r="A21" s="61"/>
      <c r="B21" s="1" t="s">
        <v>30</v>
      </c>
      <c r="C21" s="29">
        <f>E21-901</f>
        <v>248</v>
      </c>
      <c r="D21" s="26">
        <v>30</v>
      </c>
      <c r="E21" s="26">
        <v>1149</v>
      </c>
      <c r="F21" s="29">
        <v>119</v>
      </c>
    </row>
    <row r="22" spans="1:6" ht="15">
      <c r="A22" s="61"/>
      <c r="B22" s="1"/>
      <c r="C22" s="26"/>
      <c r="D22" s="26"/>
      <c r="E22" s="26"/>
      <c r="F22" s="26"/>
    </row>
    <row r="23" spans="1:6" ht="15">
      <c r="A23" s="61"/>
      <c r="B23" s="1" t="s">
        <v>41</v>
      </c>
      <c r="C23" s="29">
        <f>E23+1041</f>
        <v>-437</v>
      </c>
      <c r="D23" s="26">
        <v>-660</v>
      </c>
      <c r="E23" s="26">
        <v>-1478</v>
      </c>
      <c r="F23" s="29">
        <v>-2050</v>
      </c>
    </row>
    <row r="24" spans="1:6" ht="15">
      <c r="A24" s="61"/>
      <c r="B24" s="1"/>
      <c r="C24" s="26"/>
      <c r="D24" s="26"/>
      <c r="E24" s="26"/>
      <c r="F24" s="26"/>
    </row>
    <row r="25" spans="1:6" ht="15">
      <c r="A25" s="61"/>
      <c r="B25" s="1" t="s">
        <v>42</v>
      </c>
      <c r="C25" s="29">
        <f>E25+2037</f>
        <v>-993</v>
      </c>
      <c r="D25" s="26">
        <v>-1685</v>
      </c>
      <c r="E25" s="26">
        <v>-3030</v>
      </c>
      <c r="F25" s="29">
        <v>-4046</v>
      </c>
    </row>
    <row r="26" spans="1:6" ht="15">
      <c r="A26" s="61"/>
      <c r="B26" s="1"/>
      <c r="C26" s="7" t="s">
        <v>2</v>
      </c>
      <c r="D26" s="7" t="s">
        <v>2</v>
      </c>
      <c r="E26" s="7" t="s">
        <v>2</v>
      </c>
      <c r="F26" s="7" t="s">
        <v>2</v>
      </c>
    </row>
    <row r="27" spans="1:6" ht="15">
      <c r="A27" s="61"/>
      <c r="B27" s="10" t="s">
        <v>100</v>
      </c>
      <c r="C27" s="26">
        <f>SUM(C19:C26)</f>
        <v>-185</v>
      </c>
      <c r="D27" s="26">
        <f>SUM(D19:D26)</f>
        <v>-1138</v>
      </c>
      <c r="E27" s="26">
        <f>SUM(E19:E26)</f>
        <v>-827</v>
      </c>
      <c r="F27" s="26">
        <f>SUM(F19:F26)</f>
        <v>-3989</v>
      </c>
    </row>
    <row r="28" spans="1:6" ht="15">
      <c r="A28" s="61"/>
      <c r="B28" s="1"/>
      <c r="C28" s="26"/>
      <c r="D28" s="26"/>
      <c r="E28" s="26"/>
      <c r="F28" s="26"/>
    </row>
    <row r="29" spans="1:6" ht="15">
      <c r="A29" s="61"/>
      <c r="B29" s="1" t="s">
        <v>39</v>
      </c>
      <c r="C29" s="29">
        <f>E29+632</f>
        <v>-349</v>
      </c>
      <c r="D29" s="26">
        <v>-349</v>
      </c>
      <c r="E29" s="26">
        <v>-981</v>
      </c>
      <c r="F29" s="29">
        <v>-989</v>
      </c>
    </row>
    <row r="30" spans="1:6" ht="15">
      <c r="A30" s="61"/>
      <c r="B30" s="1"/>
      <c r="C30" s="7" t="s">
        <v>2</v>
      </c>
      <c r="D30" s="7" t="s">
        <v>2</v>
      </c>
      <c r="E30" s="7" t="s">
        <v>2</v>
      </c>
      <c r="F30" s="7" t="s">
        <v>2</v>
      </c>
    </row>
    <row r="31" spans="1:6" ht="15">
      <c r="A31" s="61"/>
      <c r="B31" s="4" t="s">
        <v>101</v>
      </c>
      <c r="C31" s="28">
        <f>SUM(C27:C30)</f>
        <v>-534</v>
      </c>
      <c r="D31" s="28">
        <f>SUM(D27:D30)</f>
        <v>-1487</v>
      </c>
      <c r="E31" s="28">
        <f>SUM(E27:E30)</f>
        <v>-1808</v>
      </c>
      <c r="F31" s="28">
        <f>SUM(F27:F30)</f>
        <v>-4978</v>
      </c>
    </row>
    <row r="32" spans="1:6" ht="15">
      <c r="A32" s="61"/>
      <c r="B32" s="1"/>
      <c r="C32" s="26"/>
      <c r="D32" s="26"/>
      <c r="E32" s="26"/>
      <c r="F32" s="26"/>
    </row>
    <row r="33" spans="1:6" ht="15">
      <c r="A33" s="61"/>
      <c r="B33" s="1" t="s">
        <v>102</v>
      </c>
      <c r="C33" s="29">
        <f>E33-318</f>
        <v>1</v>
      </c>
      <c r="D33" s="26">
        <v>365</v>
      </c>
      <c r="E33" s="26">
        <v>319</v>
      </c>
      <c r="F33" s="26">
        <v>1213</v>
      </c>
    </row>
    <row r="34" spans="1:6" ht="15">
      <c r="A34" s="61"/>
      <c r="B34" s="4"/>
      <c r="C34" s="7" t="s">
        <v>2</v>
      </c>
      <c r="D34" s="7" t="s">
        <v>2</v>
      </c>
      <c r="E34" s="7" t="s">
        <v>2</v>
      </c>
      <c r="F34" s="7" t="s">
        <v>2</v>
      </c>
    </row>
    <row r="35" spans="1:6" ht="15">
      <c r="A35" s="61"/>
      <c r="B35" s="4" t="s">
        <v>103</v>
      </c>
      <c r="C35" s="26">
        <f>SUM(C31:C34)</f>
        <v>-533</v>
      </c>
      <c r="D35" s="26">
        <f>SUM(D31:D34)</f>
        <v>-1122</v>
      </c>
      <c r="E35" s="26">
        <f>SUM(E31:E34)</f>
        <v>-1489</v>
      </c>
      <c r="F35" s="26">
        <f>SUM(F31:F34)</f>
        <v>-3765</v>
      </c>
    </row>
    <row r="36" spans="1:6" ht="15">
      <c r="A36" s="61"/>
      <c r="B36" s="1"/>
      <c r="C36" s="26"/>
      <c r="D36" s="26"/>
      <c r="E36" s="26"/>
      <c r="F36" s="26"/>
    </row>
    <row r="37" spans="1:6" ht="15">
      <c r="A37" s="61"/>
      <c r="B37" s="1" t="s">
        <v>10</v>
      </c>
      <c r="C37" s="29">
        <f>E37+29</f>
        <v>-16</v>
      </c>
      <c r="D37" s="26">
        <v>-10</v>
      </c>
      <c r="E37" s="29">
        <v>-45</v>
      </c>
      <c r="F37" s="26">
        <v>-41</v>
      </c>
    </row>
    <row r="38" spans="1:6" ht="15">
      <c r="A38" s="61"/>
      <c r="B38" s="1"/>
      <c r="C38" s="7" t="s">
        <v>2</v>
      </c>
      <c r="D38" s="7" t="s">
        <v>2</v>
      </c>
      <c r="E38" s="7" t="s">
        <v>2</v>
      </c>
      <c r="F38" s="7" t="s">
        <v>2</v>
      </c>
    </row>
    <row r="39" spans="1:6" ht="15">
      <c r="A39" s="61"/>
      <c r="B39" s="4" t="s">
        <v>108</v>
      </c>
      <c r="C39" s="30">
        <f>SUM(C35:C38)</f>
        <v>-549</v>
      </c>
      <c r="D39" s="30">
        <f>SUM(D35:D38)</f>
        <v>-1132</v>
      </c>
      <c r="E39" s="30">
        <f>SUM(E35:E38)</f>
        <v>-1534</v>
      </c>
      <c r="F39" s="30">
        <f>SUM(F35:F38)</f>
        <v>-3806</v>
      </c>
    </row>
    <row r="40" spans="1:6" ht="15">
      <c r="A40" s="61"/>
      <c r="B40" s="10"/>
      <c r="C40" s="7" t="s">
        <v>3</v>
      </c>
      <c r="D40" s="7" t="s">
        <v>3</v>
      </c>
      <c r="E40" s="7" t="s">
        <v>3</v>
      </c>
      <c r="F40" s="7" t="s">
        <v>3</v>
      </c>
    </row>
    <row r="41" spans="1:6" ht="15">
      <c r="A41" s="61"/>
      <c r="B41" s="10"/>
      <c r="C41" s="29"/>
      <c r="D41" s="29"/>
      <c r="E41" s="29"/>
      <c r="F41" s="29"/>
    </row>
    <row r="42" spans="1:6" ht="15">
      <c r="A42" s="61"/>
      <c r="B42" s="4" t="s">
        <v>49</v>
      </c>
      <c r="C42" s="26">
        <v>0</v>
      </c>
      <c r="D42" s="26">
        <v>0</v>
      </c>
      <c r="E42" s="26">
        <v>0</v>
      </c>
      <c r="F42" s="26">
        <v>0</v>
      </c>
    </row>
    <row r="43" spans="1:6" ht="15">
      <c r="A43" s="63"/>
      <c r="B43" s="1"/>
      <c r="C43" s="7" t="s">
        <v>3</v>
      </c>
      <c r="D43" s="7" t="s">
        <v>3</v>
      </c>
      <c r="E43" s="7" t="s">
        <v>3</v>
      </c>
      <c r="F43" s="7" t="s">
        <v>3</v>
      </c>
    </row>
    <row r="44" spans="1:6" ht="15">
      <c r="A44" s="61"/>
      <c r="B44" s="1"/>
      <c r="C44" s="7"/>
      <c r="D44" s="7"/>
      <c r="E44" s="7"/>
      <c r="F44" s="7"/>
    </row>
    <row r="45" spans="1:6" ht="15">
      <c r="A45" s="61"/>
      <c r="B45" s="4" t="s">
        <v>55</v>
      </c>
      <c r="C45" s="44">
        <f>C39/'Balance Sheet'!C40*100</f>
        <v>-1.3083889418493804</v>
      </c>
      <c r="D45" s="44">
        <f>D39/'Balance Sheet'!D40*100</f>
        <v>-2.697807435653003</v>
      </c>
      <c r="E45" s="44">
        <f>E39/'Balance Sheet'!C40*100</f>
        <v>-3.6558627264061014</v>
      </c>
      <c r="F45" s="44">
        <f>F39/'Balance Sheet'!D40*100</f>
        <v>-9.070543374642517</v>
      </c>
    </row>
    <row r="46" spans="1:6" ht="13.5" customHeight="1">
      <c r="A46" s="61"/>
      <c r="B46" s="61"/>
      <c r="C46" s="7" t="s">
        <v>3</v>
      </c>
      <c r="D46" s="7" t="s">
        <v>3</v>
      </c>
      <c r="E46" s="7" t="s">
        <v>3</v>
      </c>
      <c r="F46" s="7" t="s">
        <v>3</v>
      </c>
    </row>
    <row r="47" spans="1:4" ht="12.75">
      <c r="A47" s="57"/>
      <c r="C47" s="57"/>
      <c r="D47" s="65"/>
    </row>
    <row r="48" spans="1:6" ht="12.75">
      <c r="A48" s="111" t="s">
        <v>78</v>
      </c>
      <c r="B48" s="111"/>
      <c r="C48" s="111"/>
      <c r="D48" s="111"/>
      <c r="E48" s="111"/>
      <c r="F48" s="111"/>
    </row>
    <row r="49" spans="1:6" ht="12.75">
      <c r="A49" s="113" t="s">
        <v>111</v>
      </c>
      <c r="B49" s="113"/>
      <c r="C49" s="113"/>
      <c r="D49" s="113"/>
      <c r="E49" s="113"/>
      <c r="F49" s="113"/>
    </row>
  </sheetData>
  <mergeCells count="10">
    <mergeCell ref="A48:F48"/>
    <mergeCell ref="A8:F8"/>
    <mergeCell ref="A49:F49"/>
    <mergeCell ref="E9:F9"/>
    <mergeCell ref="C9:D9"/>
    <mergeCell ref="A1:F1"/>
    <mergeCell ref="A2:F2"/>
    <mergeCell ref="A5:F5"/>
    <mergeCell ref="A6:F6"/>
    <mergeCell ref="A4:F4"/>
  </mergeCells>
  <printOptions/>
  <pageMargins left="0.59" right="0.31" top="0.6" bottom="0.21" header="0.25" footer="0.21"/>
  <pageSetup horizontalDpi="600" verticalDpi="600" orientation="portrait" paperSize="9" scale="90" r:id="rId1"/>
  <headerFooter alignWithMargins="0">
    <oddFooter>&amp;RSection A - Page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showGridLines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4" sqref="C14"/>
    </sheetView>
  </sheetViews>
  <sheetFormatPr defaultColWidth="9.140625" defaultRowHeight="12.75"/>
  <cols>
    <col min="1" max="1" width="2.140625" style="52" customWidth="1"/>
    <col min="2" max="2" width="47.421875" style="52" customWidth="1"/>
    <col min="3" max="3" width="14.140625" style="52" customWidth="1"/>
    <col min="4" max="4" width="14.140625" style="102" customWidth="1"/>
    <col min="5" max="16384" width="9.140625" style="52" customWidth="1"/>
  </cols>
  <sheetData>
    <row r="1" spans="1:4" ht="16.5" customHeight="1">
      <c r="A1" s="107" t="s">
        <v>76</v>
      </c>
      <c r="B1" s="107"/>
      <c r="C1" s="107"/>
      <c r="D1" s="107"/>
    </row>
    <row r="2" spans="1:4" ht="10.5" customHeight="1">
      <c r="A2" s="108" t="s">
        <v>0</v>
      </c>
      <c r="B2" s="108"/>
      <c r="C2" s="108"/>
      <c r="D2" s="108"/>
    </row>
    <row r="3" spans="1:4" ht="12.75">
      <c r="A3" s="66"/>
      <c r="B3" s="66"/>
      <c r="C3" s="66"/>
      <c r="D3" s="93"/>
    </row>
    <row r="4" spans="1:4" ht="12.75">
      <c r="A4" s="110" t="s">
        <v>75</v>
      </c>
      <c r="B4" s="110"/>
      <c r="C4" s="110"/>
      <c r="D4" s="110"/>
    </row>
    <row r="5" spans="1:4" ht="12.75">
      <c r="A5" s="67" t="str">
        <f>'Income Statement'!A5:F5</f>
        <v>Quarterly report on consolidated results for the 3rd quarter ended 30 September 2005.</v>
      </c>
      <c r="B5" s="67"/>
      <c r="C5" s="67"/>
      <c r="D5" s="94"/>
    </row>
    <row r="6" spans="1:4" ht="12.75">
      <c r="A6" s="109" t="s">
        <v>59</v>
      </c>
      <c r="B6" s="109"/>
      <c r="C6" s="109"/>
      <c r="D6" s="109"/>
    </row>
    <row r="7" spans="1:4" ht="12.75">
      <c r="A7" s="67"/>
      <c r="B7" s="67"/>
      <c r="C7" s="67"/>
      <c r="D7" s="94"/>
    </row>
    <row r="8" spans="1:4" ht="12.75">
      <c r="A8" s="112" t="s">
        <v>85</v>
      </c>
      <c r="B8" s="112"/>
      <c r="C8" s="112"/>
      <c r="D8" s="112"/>
    </row>
    <row r="9" spans="3:4" s="57" customFormat="1" ht="12.75">
      <c r="C9" s="64" t="s">
        <v>70</v>
      </c>
      <c r="D9" s="89" t="s">
        <v>71</v>
      </c>
    </row>
    <row r="10" spans="3:4" s="58" customFormat="1" ht="11.25">
      <c r="C10" s="64" t="s">
        <v>72</v>
      </c>
      <c r="D10" s="89" t="s">
        <v>73</v>
      </c>
    </row>
    <row r="11" spans="3:4" s="58" customFormat="1" ht="11.25">
      <c r="C11" s="64" t="s">
        <v>66</v>
      </c>
      <c r="D11" s="89" t="s">
        <v>74</v>
      </c>
    </row>
    <row r="12" spans="3:4" s="57" customFormat="1" ht="12.75">
      <c r="C12" s="60">
        <f>'Income Statement'!C13</f>
        <v>38625</v>
      </c>
      <c r="D12" s="60">
        <v>38352</v>
      </c>
    </row>
    <row r="13" spans="3:4" s="57" customFormat="1" ht="12.75">
      <c r="C13" s="56" t="s">
        <v>69</v>
      </c>
      <c r="D13" s="90" t="s">
        <v>69</v>
      </c>
    </row>
    <row r="14" spans="1:4" s="61" customFormat="1" ht="15">
      <c r="A14" s="63"/>
      <c r="B14" s="10" t="s">
        <v>25</v>
      </c>
      <c r="C14" s="12">
        <v>50657</v>
      </c>
      <c r="D14" s="91">
        <v>55186</v>
      </c>
    </row>
    <row r="15" spans="1:4" s="61" customFormat="1" ht="15">
      <c r="A15" s="63"/>
      <c r="B15" s="4" t="s">
        <v>91</v>
      </c>
      <c r="C15" s="12">
        <v>63</v>
      </c>
      <c r="D15" s="91">
        <v>63</v>
      </c>
    </row>
    <row r="16" spans="1:4" s="62" customFormat="1" ht="15">
      <c r="A16" s="61"/>
      <c r="B16" s="4"/>
      <c r="C16" s="12"/>
      <c r="D16" s="91"/>
    </row>
    <row r="17" spans="1:4" s="62" customFormat="1" ht="13.5" customHeight="1">
      <c r="A17" s="63"/>
      <c r="B17" s="1" t="s">
        <v>4</v>
      </c>
      <c r="C17" s="14"/>
      <c r="D17" s="96"/>
    </row>
    <row r="18" spans="1:4" s="62" customFormat="1" ht="15">
      <c r="A18" s="61"/>
      <c r="B18" s="10" t="s">
        <v>27</v>
      </c>
      <c r="C18" s="15">
        <v>15120</v>
      </c>
      <c r="D18" s="97">
        <v>10880</v>
      </c>
    </row>
    <row r="19" spans="1:4" s="62" customFormat="1" ht="15">
      <c r="A19" s="61"/>
      <c r="B19" s="4" t="s">
        <v>50</v>
      </c>
      <c r="C19" s="16">
        <v>26701</v>
      </c>
      <c r="D19" s="98">
        <v>22084</v>
      </c>
    </row>
    <row r="20" spans="1:4" s="62" customFormat="1" ht="15">
      <c r="A20" s="61"/>
      <c r="B20" s="10" t="s">
        <v>26</v>
      </c>
      <c r="C20" s="43">
        <v>542</v>
      </c>
      <c r="D20" s="97">
        <v>192</v>
      </c>
    </row>
    <row r="21" spans="1:4" s="62" customFormat="1" ht="15">
      <c r="A21" s="61"/>
      <c r="B21" s="10" t="s">
        <v>5</v>
      </c>
      <c r="C21" s="15">
        <v>593</v>
      </c>
      <c r="D21" s="97">
        <v>2622</v>
      </c>
    </row>
    <row r="22" spans="1:4" s="62" customFormat="1" ht="7.5" customHeight="1">
      <c r="A22" s="61"/>
      <c r="B22" s="1"/>
      <c r="C22" s="17" t="s">
        <v>2</v>
      </c>
      <c r="D22" s="17" t="s">
        <v>2</v>
      </c>
    </row>
    <row r="23" spans="1:4" s="62" customFormat="1" ht="15">
      <c r="A23" s="61"/>
      <c r="B23" s="1"/>
      <c r="C23" s="15">
        <f>SUM(C18:C22)</f>
        <v>42956</v>
      </c>
      <c r="D23" s="97">
        <v>35778</v>
      </c>
    </row>
    <row r="24" spans="1:4" s="62" customFormat="1" ht="9" customHeight="1">
      <c r="A24" s="61"/>
      <c r="B24" s="2"/>
      <c r="C24" s="17" t="s">
        <v>2</v>
      </c>
      <c r="D24" s="17" t="s">
        <v>2</v>
      </c>
    </row>
    <row r="25" spans="1:4" s="62" customFormat="1" ht="13.5" customHeight="1">
      <c r="A25" s="61"/>
      <c r="B25" s="1" t="s">
        <v>6</v>
      </c>
      <c r="C25" s="17"/>
      <c r="D25" s="98"/>
    </row>
    <row r="26" spans="1:4" s="62" customFormat="1" ht="15">
      <c r="A26" s="61"/>
      <c r="B26" s="4" t="s">
        <v>7</v>
      </c>
      <c r="C26" s="15"/>
      <c r="D26" s="97"/>
    </row>
    <row r="27" spans="1:4" s="62" customFormat="1" ht="15">
      <c r="A27" s="61"/>
      <c r="B27" s="4" t="s">
        <v>51</v>
      </c>
      <c r="C27" s="15">
        <v>13175</v>
      </c>
      <c r="D27" s="97">
        <v>10653</v>
      </c>
    </row>
    <row r="28" spans="1:4" s="62" customFormat="1" ht="15">
      <c r="A28" s="61"/>
      <c r="B28" s="10" t="s">
        <v>8</v>
      </c>
      <c r="C28" s="18">
        <v>26812</v>
      </c>
      <c r="D28" s="98">
        <v>23685</v>
      </c>
    </row>
    <row r="29" spans="1:4" s="62" customFormat="1" ht="15">
      <c r="A29" s="61"/>
      <c r="B29" s="4" t="s">
        <v>57</v>
      </c>
      <c r="C29" s="18">
        <v>1</v>
      </c>
      <c r="D29" s="98">
        <v>7</v>
      </c>
    </row>
    <row r="30" spans="1:4" s="62" customFormat="1" ht="7.5" customHeight="1">
      <c r="A30" s="61"/>
      <c r="B30" s="1"/>
      <c r="C30" s="17" t="s">
        <v>2</v>
      </c>
      <c r="D30" s="17" t="s">
        <v>2</v>
      </c>
    </row>
    <row r="31" spans="1:4" s="62" customFormat="1" ht="15">
      <c r="A31" s="61"/>
      <c r="B31" s="1"/>
      <c r="C31" s="15">
        <f>SUM(C27:C30)</f>
        <v>39988</v>
      </c>
      <c r="D31" s="97">
        <v>34345</v>
      </c>
    </row>
    <row r="32" spans="1:4" s="62" customFormat="1" ht="6.75" customHeight="1">
      <c r="A32" s="61"/>
      <c r="B32" s="1"/>
      <c r="C32" s="19"/>
      <c r="D32" s="99"/>
    </row>
    <row r="33" spans="1:4" s="62" customFormat="1" ht="15">
      <c r="A33" s="61"/>
      <c r="B33" s="1"/>
      <c r="C33" s="13"/>
      <c r="D33" s="91"/>
    </row>
    <row r="34" spans="1:4" s="62" customFormat="1" ht="15">
      <c r="A34" s="61"/>
      <c r="B34" s="4" t="s">
        <v>123</v>
      </c>
      <c r="C34" s="20">
        <f>+C23-C31</f>
        <v>2968</v>
      </c>
      <c r="D34" s="100">
        <v>1433</v>
      </c>
    </row>
    <row r="35" spans="1:4" s="62" customFormat="1" ht="7.5" customHeight="1">
      <c r="A35" s="61"/>
      <c r="B35" s="1"/>
      <c r="C35" s="3" t="s">
        <v>2</v>
      </c>
      <c r="D35" s="3" t="s">
        <v>2</v>
      </c>
    </row>
    <row r="36" spans="1:4" s="62" customFormat="1" ht="15">
      <c r="A36" s="61"/>
      <c r="B36" s="1" t="s">
        <v>9</v>
      </c>
      <c r="C36" s="13">
        <f>+C14+C15+C34</f>
        <v>53688</v>
      </c>
      <c r="D36" s="91">
        <v>56682</v>
      </c>
    </row>
    <row r="37" spans="1:4" s="62" customFormat="1" ht="9" customHeight="1">
      <c r="A37" s="61"/>
      <c r="B37" s="1"/>
      <c r="C37" s="21" t="s">
        <v>3</v>
      </c>
      <c r="D37" s="21" t="s">
        <v>3</v>
      </c>
    </row>
    <row r="38" spans="1:4" s="62" customFormat="1" ht="15">
      <c r="A38" s="61"/>
      <c r="B38" s="1" t="s">
        <v>28</v>
      </c>
      <c r="C38" s="21"/>
      <c r="D38" s="100"/>
    </row>
    <row r="39" spans="1:4" s="62" customFormat="1" ht="15">
      <c r="A39" s="61"/>
      <c r="B39" s="1"/>
      <c r="C39" s="21"/>
      <c r="D39" s="100"/>
    </row>
    <row r="40" spans="1:4" s="62" customFormat="1" ht="15">
      <c r="A40" s="61"/>
      <c r="B40" s="1" t="s">
        <v>1</v>
      </c>
      <c r="C40" s="80">
        <v>41960</v>
      </c>
      <c r="D40" s="100">
        <v>41960</v>
      </c>
    </row>
    <row r="41" spans="1:4" s="62" customFormat="1" ht="15">
      <c r="A41" s="61"/>
      <c r="B41" s="1" t="s">
        <v>92</v>
      </c>
      <c r="C41" s="13">
        <v>3690</v>
      </c>
      <c r="D41" s="91">
        <v>5224</v>
      </c>
    </row>
    <row r="42" spans="1:4" s="62" customFormat="1" ht="7.5" customHeight="1">
      <c r="A42" s="61"/>
      <c r="B42" s="1"/>
      <c r="C42" s="3" t="s">
        <v>2</v>
      </c>
      <c r="D42" s="3" t="s">
        <v>2</v>
      </c>
    </row>
    <row r="43" spans="1:4" s="62" customFormat="1" ht="15">
      <c r="A43" s="61"/>
      <c r="B43" s="1" t="s">
        <v>40</v>
      </c>
      <c r="C43" s="13">
        <f>SUM(C40:C42)</f>
        <v>45650</v>
      </c>
      <c r="D43" s="92">
        <v>47184</v>
      </c>
    </row>
    <row r="44" spans="1:4" s="62" customFormat="1" ht="15">
      <c r="A44" s="63"/>
      <c r="B44" s="1"/>
      <c r="C44" s="13"/>
      <c r="D44" s="91"/>
    </row>
    <row r="45" spans="1:4" s="62" customFormat="1" ht="15">
      <c r="A45" s="61"/>
      <c r="B45" s="1" t="s">
        <v>18</v>
      </c>
      <c r="C45" s="13">
        <v>896</v>
      </c>
      <c r="D45" s="91">
        <v>851</v>
      </c>
    </row>
    <row r="46" spans="2:4" s="61" customFormat="1" ht="13.5" customHeight="1">
      <c r="B46" s="4" t="s">
        <v>58</v>
      </c>
      <c r="C46" s="5">
        <v>5336</v>
      </c>
      <c r="D46" s="91">
        <v>6841</v>
      </c>
    </row>
    <row r="47" spans="2:4" s="61" customFormat="1" ht="13.5" customHeight="1">
      <c r="B47" s="4" t="s">
        <v>94</v>
      </c>
      <c r="C47" s="5">
        <v>1806</v>
      </c>
      <c r="D47" s="101">
        <v>1806</v>
      </c>
    </row>
    <row r="48" spans="3:4" s="61" customFormat="1" ht="7.5" customHeight="1">
      <c r="C48" s="3" t="s">
        <v>2</v>
      </c>
      <c r="D48" s="3" t="s">
        <v>2</v>
      </c>
    </row>
    <row r="49" spans="3:4" s="61" customFormat="1" ht="13.5" customHeight="1">
      <c r="C49" s="13">
        <f>SUM(C43:C48)</f>
        <v>53688</v>
      </c>
      <c r="D49" s="92">
        <v>56682</v>
      </c>
    </row>
    <row r="50" spans="3:4" s="61" customFormat="1" ht="9" customHeight="1">
      <c r="C50" s="21" t="s">
        <v>3</v>
      </c>
      <c r="D50" s="21" t="s">
        <v>3</v>
      </c>
    </row>
    <row r="51" spans="1:4" ht="12.75">
      <c r="A51" s="57"/>
      <c r="C51" s="106">
        <f>C36-C49</f>
        <v>0</v>
      </c>
      <c r="D51" s="106">
        <f>D36-D49</f>
        <v>0</v>
      </c>
    </row>
    <row r="52" spans="1:4" ht="12.75">
      <c r="A52" s="103" t="s">
        <v>86</v>
      </c>
      <c r="B52" s="54"/>
      <c r="C52" s="54"/>
      <c r="D52" s="95"/>
    </row>
    <row r="53" spans="1:4" ht="12.75">
      <c r="A53" s="104" t="s">
        <v>110</v>
      </c>
      <c r="B53" s="88"/>
      <c r="C53" s="88"/>
      <c r="D53" s="94"/>
    </row>
    <row r="54" ht="12.75">
      <c r="D54" s="94"/>
    </row>
  </sheetData>
  <mergeCells count="5">
    <mergeCell ref="A8:D8"/>
    <mergeCell ref="A1:D1"/>
    <mergeCell ref="A2:D2"/>
    <mergeCell ref="A6:D6"/>
    <mergeCell ref="A4:D4"/>
  </mergeCells>
  <printOptions/>
  <pageMargins left="1.34" right="0.31" top="0.6" bottom="0.21" header="0.25" footer="0.21"/>
  <pageSetup horizontalDpi="600" verticalDpi="600" orientation="portrait" paperSize="9" scale="95" r:id="rId1"/>
  <headerFooter alignWithMargins="0">
    <oddFooter>&amp;RSection A - 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5"/>
  <sheetViews>
    <sheetView showGridLines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3" sqref="C13"/>
    </sheetView>
  </sheetViews>
  <sheetFormatPr defaultColWidth="9.140625" defaultRowHeight="12.75"/>
  <cols>
    <col min="1" max="1" width="2.140625" style="52" customWidth="1"/>
    <col min="2" max="2" width="27.7109375" style="52" customWidth="1"/>
    <col min="3" max="3" width="9.7109375" style="1" customWidth="1"/>
    <col min="4" max="4" width="0.85546875" style="1" customWidth="1"/>
    <col min="5" max="5" width="9.7109375" style="1" customWidth="1"/>
    <col min="6" max="6" width="0.85546875" style="1" customWidth="1"/>
    <col min="7" max="7" width="11.00390625" style="1" customWidth="1"/>
    <col min="8" max="8" width="0.85546875" style="1" customWidth="1"/>
    <col min="9" max="9" width="9.7109375" style="1" customWidth="1"/>
    <col min="10" max="10" width="1.1484375" style="1" customWidth="1"/>
    <col min="11" max="11" width="9.7109375" style="22" customWidth="1"/>
    <col min="12" max="12" width="0.9921875" style="22" customWidth="1"/>
    <col min="13" max="13" width="9.7109375" style="1" customWidth="1"/>
    <col min="14" max="16384" width="9.140625" style="52" customWidth="1"/>
  </cols>
  <sheetData>
    <row r="1" spans="1:13" ht="16.5" customHeight="1">
      <c r="A1" s="107" t="s">
        <v>76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0.5" customHeight="1">
      <c r="A2" s="108" t="s">
        <v>0</v>
      </c>
      <c r="B2" s="108"/>
      <c r="C2" s="108"/>
      <c r="D2" s="108"/>
      <c r="E2" s="53"/>
      <c r="F2" s="52"/>
      <c r="G2" s="52"/>
      <c r="H2" s="52"/>
      <c r="I2" s="52"/>
      <c r="J2" s="52"/>
      <c r="K2" s="52"/>
      <c r="L2" s="52"/>
      <c r="M2" s="52"/>
    </row>
    <row r="3" spans="1:13" ht="12.75">
      <c r="A3" s="66"/>
      <c r="B3" s="66"/>
      <c r="C3" s="66"/>
      <c r="D3" s="66"/>
      <c r="E3" s="53"/>
      <c r="F3" s="52"/>
      <c r="G3" s="52"/>
      <c r="H3" s="52"/>
      <c r="I3" s="52"/>
      <c r="J3" s="52"/>
      <c r="K3" s="52"/>
      <c r="L3" s="52"/>
      <c r="M3" s="52"/>
    </row>
    <row r="4" spans="1:13" ht="12.75">
      <c r="A4" s="110" t="s">
        <v>75</v>
      </c>
      <c r="B4" s="110"/>
      <c r="C4" s="110"/>
      <c r="D4" s="110"/>
      <c r="E4" s="110"/>
      <c r="F4" s="110"/>
      <c r="G4" s="53"/>
      <c r="H4" s="52"/>
      <c r="I4" s="52"/>
      <c r="J4" s="52"/>
      <c r="K4" s="52"/>
      <c r="L4" s="52"/>
      <c r="M4" s="52"/>
    </row>
    <row r="5" spans="1:13" ht="12.75">
      <c r="A5" s="109" t="str">
        <f>'Income Statement'!A5:F5</f>
        <v>Quarterly report on consolidated results for the 3rd quarter ended 30 September 2005.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12.75">
      <c r="A6" s="109" t="s">
        <v>59</v>
      </c>
      <c r="B6" s="109"/>
      <c r="C6" s="109"/>
      <c r="D6" s="109"/>
      <c r="E6" s="109"/>
      <c r="F6" s="109"/>
      <c r="G6" s="54"/>
      <c r="H6" s="52"/>
      <c r="I6" s="52"/>
      <c r="J6" s="52"/>
      <c r="K6" s="52"/>
      <c r="L6" s="52"/>
      <c r="M6" s="52"/>
    </row>
    <row r="7" spans="1:13" ht="12.75">
      <c r="A7" s="67"/>
      <c r="B7" s="67"/>
      <c r="C7" s="67"/>
      <c r="D7" s="67"/>
      <c r="E7" s="67"/>
      <c r="F7" s="67"/>
      <c r="G7" s="54"/>
      <c r="H7" s="52"/>
      <c r="I7" s="52"/>
      <c r="J7" s="52"/>
      <c r="K7" s="52"/>
      <c r="L7" s="52"/>
      <c r="M7" s="52"/>
    </row>
    <row r="8" spans="1:13" ht="12.75">
      <c r="A8" s="112" t="s">
        <v>79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3:13" s="57" customFormat="1" ht="15" customHeight="1">
      <c r="C9" s="33"/>
      <c r="D9" s="33"/>
      <c r="E9" s="11"/>
      <c r="F9" s="115" t="s">
        <v>56</v>
      </c>
      <c r="G9" s="116"/>
      <c r="H9" s="116"/>
      <c r="I9" s="116"/>
      <c r="J9" s="116"/>
      <c r="K9" s="116"/>
      <c r="L9" s="116"/>
      <c r="M9" s="1"/>
    </row>
    <row r="10" spans="3:13" s="57" customFormat="1" ht="15">
      <c r="C10" s="11" t="s">
        <v>31</v>
      </c>
      <c r="D10" s="11"/>
      <c r="E10" s="11" t="s">
        <v>31</v>
      </c>
      <c r="F10" s="11"/>
      <c r="G10" s="1"/>
      <c r="H10" s="1"/>
      <c r="I10" s="11" t="s">
        <v>46</v>
      </c>
      <c r="J10" s="1"/>
      <c r="K10" s="11"/>
      <c r="L10" s="25"/>
      <c r="M10" s="4" t="s">
        <v>43</v>
      </c>
    </row>
    <row r="11" spans="1:13" s="61" customFormat="1" ht="15">
      <c r="A11" s="63"/>
      <c r="B11" s="23"/>
      <c r="C11" s="11" t="s">
        <v>32</v>
      </c>
      <c r="D11" s="11"/>
      <c r="E11" s="11" t="s">
        <v>33</v>
      </c>
      <c r="F11" s="11"/>
      <c r="G11" s="1" t="s">
        <v>45</v>
      </c>
      <c r="H11" s="11"/>
      <c r="I11" s="11" t="s">
        <v>47</v>
      </c>
      <c r="J11" s="11"/>
      <c r="K11" s="11" t="s">
        <v>48</v>
      </c>
      <c r="L11" s="25"/>
      <c r="M11" s="11" t="s">
        <v>34</v>
      </c>
    </row>
    <row r="12" spans="2:13" s="70" customFormat="1" ht="15">
      <c r="B12" s="23"/>
      <c r="C12" s="71" t="s">
        <v>69</v>
      </c>
      <c r="D12" s="11"/>
      <c r="E12" s="71" t="s">
        <v>69</v>
      </c>
      <c r="F12" s="11"/>
      <c r="G12" s="71" t="s">
        <v>69</v>
      </c>
      <c r="H12" s="11"/>
      <c r="I12" s="71" t="s">
        <v>69</v>
      </c>
      <c r="J12" s="11"/>
      <c r="K12" s="71" t="s">
        <v>69</v>
      </c>
      <c r="L12" s="25"/>
      <c r="M12" s="71" t="s">
        <v>69</v>
      </c>
    </row>
    <row r="13" spans="1:13" s="62" customFormat="1" ht="15">
      <c r="A13" s="61"/>
      <c r="B13" s="1"/>
      <c r="C13" s="9"/>
      <c r="D13" s="9"/>
      <c r="E13" s="1"/>
      <c r="F13" s="1"/>
      <c r="G13" s="1"/>
      <c r="H13" s="1"/>
      <c r="I13" s="1"/>
      <c r="J13" s="1"/>
      <c r="K13" s="13"/>
      <c r="L13" s="13"/>
      <c r="M13" s="1"/>
    </row>
    <row r="14" spans="1:13" s="62" customFormat="1" ht="15">
      <c r="A14" s="63"/>
      <c r="B14" s="48" t="s">
        <v>114</v>
      </c>
      <c r="C14" s="40">
        <v>20980</v>
      </c>
      <c r="D14" s="32"/>
      <c r="E14" s="40">
        <v>5477</v>
      </c>
      <c r="F14" s="32"/>
      <c r="G14" s="40">
        <v>15477</v>
      </c>
      <c r="H14" s="40"/>
      <c r="I14" s="26">
        <v>0</v>
      </c>
      <c r="J14" s="32"/>
      <c r="K14" s="40">
        <f>G14+I14</f>
        <v>15477</v>
      </c>
      <c r="L14" s="32"/>
      <c r="M14" s="40">
        <f>C14+E14+K14</f>
        <v>41934</v>
      </c>
    </row>
    <row r="15" spans="1:13" s="62" customFormat="1" ht="15">
      <c r="A15" s="61"/>
      <c r="B15" s="51" t="s">
        <v>115</v>
      </c>
      <c r="C15" s="26">
        <v>0</v>
      </c>
      <c r="D15" s="49"/>
      <c r="E15" s="26">
        <v>0</v>
      </c>
      <c r="F15" s="49"/>
      <c r="G15" s="40">
        <v>-3806</v>
      </c>
      <c r="H15" s="50"/>
      <c r="I15" s="26">
        <v>0</v>
      </c>
      <c r="J15" s="49"/>
      <c r="K15" s="40">
        <f>G15+I15</f>
        <v>-3806</v>
      </c>
      <c r="L15" s="49"/>
      <c r="M15" s="40">
        <f>C15+E15+K15</f>
        <v>-3806</v>
      </c>
    </row>
    <row r="16" spans="1:13" s="62" customFormat="1" ht="15">
      <c r="A16" s="61"/>
      <c r="B16" s="4"/>
      <c r="C16" s="34" t="s">
        <v>2</v>
      </c>
      <c r="D16" s="37" t="s">
        <v>43</v>
      </c>
      <c r="E16" s="34" t="s">
        <v>2</v>
      </c>
      <c r="F16" s="37" t="s">
        <v>43</v>
      </c>
      <c r="G16" s="34" t="s">
        <v>2</v>
      </c>
      <c r="H16" s="46"/>
      <c r="I16" s="34" t="s">
        <v>2</v>
      </c>
      <c r="J16" s="37"/>
      <c r="K16" s="34" t="s">
        <v>2</v>
      </c>
      <c r="L16" s="37" t="s">
        <v>43</v>
      </c>
      <c r="M16" s="34" t="s">
        <v>2</v>
      </c>
    </row>
    <row r="17" spans="1:13" s="62" customFormat="1" ht="15">
      <c r="A17" s="61"/>
      <c r="B17" s="1" t="s">
        <v>120</v>
      </c>
      <c r="C17" s="32">
        <f>SUM(C14:C16)</f>
        <v>20980</v>
      </c>
      <c r="D17" s="35"/>
      <c r="E17" s="32">
        <f>SUM(E14:E16)</f>
        <v>5477</v>
      </c>
      <c r="F17" s="35"/>
      <c r="G17" s="32">
        <f>SUM(G14:G16)</f>
        <v>11671</v>
      </c>
      <c r="H17" s="45"/>
      <c r="I17" s="32">
        <f>SUM(I14:I16)</f>
        <v>0</v>
      </c>
      <c r="J17" s="35"/>
      <c r="K17" s="32">
        <f>SUM(K14:K16)</f>
        <v>11671</v>
      </c>
      <c r="L17" s="35"/>
      <c r="M17" s="32">
        <f>SUM(M14:M16)</f>
        <v>38128</v>
      </c>
    </row>
    <row r="18" spans="1:13" s="62" customFormat="1" ht="15">
      <c r="A18" s="61"/>
      <c r="B18" s="1"/>
      <c r="C18" s="92"/>
      <c r="D18" s="35"/>
      <c r="E18" s="35"/>
      <c r="F18" s="35"/>
      <c r="G18" s="35"/>
      <c r="H18" s="45"/>
      <c r="I18" s="32"/>
      <c r="J18" s="35"/>
      <c r="K18" s="35"/>
      <c r="L18" s="35"/>
      <c r="M18" s="35"/>
    </row>
    <row r="19" spans="1:13" s="62" customFormat="1" ht="15">
      <c r="A19" s="61"/>
      <c r="B19" s="1" t="s">
        <v>116</v>
      </c>
      <c r="C19" s="92"/>
      <c r="D19" s="35"/>
      <c r="E19" s="35"/>
      <c r="F19" s="35"/>
      <c r="G19" s="35"/>
      <c r="H19" s="45"/>
      <c r="I19" s="32"/>
      <c r="J19" s="35"/>
      <c r="K19" s="35"/>
      <c r="L19" s="35"/>
      <c r="M19" s="35"/>
    </row>
    <row r="20" spans="1:13" s="62" customFormat="1" ht="15">
      <c r="A20" s="61"/>
      <c r="B20" s="105" t="s">
        <v>117</v>
      </c>
      <c r="C20" s="92">
        <v>10490</v>
      </c>
      <c r="D20" s="35"/>
      <c r="E20" s="6">
        <v>-5477</v>
      </c>
      <c r="F20" s="6"/>
      <c r="G20" s="6">
        <v>-5013</v>
      </c>
      <c r="H20" s="45"/>
      <c r="I20" s="32"/>
      <c r="J20" s="35"/>
      <c r="K20" s="40">
        <f>G20+I20</f>
        <v>-5013</v>
      </c>
      <c r="L20" s="49"/>
      <c r="M20" s="40">
        <f>C20+E20+K20</f>
        <v>0</v>
      </c>
    </row>
    <row r="21" spans="1:13" s="62" customFormat="1" ht="15">
      <c r="A21" s="61"/>
      <c r="B21" s="105" t="s">
        <v>118</v>
      </c>
      <c r="C21" s="92">
        <v>10490</v>
      </c>
      <c r="D21" s="35"/>
      <c r="E21" s="35"/>
      <c r="F21" s="35"/>
      <c r="G21" s="35"/>
      <c r="H21" s="45"/>
      <c r="I21" s="32"/>
      <c r="J21" s="35"/>
      <c r="K21" s="40">
        <f>G21+I21</f>
        <v>0</v>
      </c>
      <c r="L21" s="49"/>
      <c r="M21" s="40">
        <f>C21+E21+K21</f>
        <v>10490</v>
      </c>
    </row>
    <row r="22" spans="1:13" s="62" customFormat="1" ht="15">
      <c r="A22" s="61"/>
      <c r="B22" s="105"/>
      <c r="C22" s="92"/>
      <c r="D22" s="35"/>
      <c r="E22" s="35"/>
      <c r="F22" s="35"/>
      <c r="G22" s="35"/>
      <c r="H22" s="45"/>
      <c r="I22" s="32"/>
      <c r="J22" s="35"/>
      <c r="K22" s="35"/>
      <c r="L22" s="35"/>
      <c r="M22" s="35"/>
    </row>
    <row r="23" spans="1:13" s="62" customFormat="1" ht="15">
      <c r="A23" s="61"/>
      <c r="B23" s="4" t="s">
        <v>105</v>
      </c>
      <c r="C23" s="26">
        <v>0</v>
      </c>
      <c r="D23" s="35"/>
      <c r="E23" s="26">
        <v>0</v>
      </c>
      <c r="F23" s="35"/>
      <c r="G23" s="6">
        <v>-2968</v>
      </c>
      <c r="H23" s="45"/>
      <c r="I23" s="26">
        <v>0</v>
      </c>
      <c r="J23" s="35"/>
      <c r="K23" s="40">
        <f>G23+I23</f>
        <v>-2968</v>
      </c>
      <c r="L23" s="35"/>
      <c r="M23" s="40">
        <f>C23+E23+K23</f>
        <v>-2968</v>
      </c>
    </row>
    <row r="24" spans="1:13" s="62" customFormat="1" ht="15">
      <c r="A24" s="61"/>
      <c r="B24" s="4"/>
      <c r="C24" s="34" t="s">
        <v>2</v>
      </c>
      <c r="D24" s="37" t="s">
        <v>43</v>
      </c>
      <c r="E24" s="34" t="s">
        <v>2</v>
      </c>
      <c r="F24" s="37" t="s">
        <v>43</v>
      </c>
      <c r="G24" s="34" t="s">
        <v>2</v>
      </c>
      <c r="H24" s="46"/>
      <c r="I24" s="34" t="s">
        <v>2</v>
      </c>
      <c r="J24" s="37"/>
      <c r="K24" s="34" t="s">
        <v>2</v>
      </c>
      <c r="L24" s="37" t="s">
        <v>43</v>
      </c>
      <c r="M24" s="34" t="s">
        <v>2</v>
      </c>
    </row>
    <row r="25" spans="1:13" s="62" customFormat="1" ht="15">
      <c r="A25" s="61"/>
      <c r="B25" s="10" t="s">
        <v>121</v>
      </c>
      <c r="C25" s="32">
        <f>SUM(C17:C24)</f>
        <v>41960</v>
      </c>
      <c r="D25" s="33"/>
      <c r="E25" s="32">
        <f>SUM(E17:E24)</f>
        <v>0</v>
      </c>
      <c r="F25" s="33"/>
      <c r="G25" s="32">
        <f>SUM(G17:G24)</f>
        <v>3690</v>
      </c>
      <c r="H25" s="47"/>
      <c r="I25" s="32">
        <f>SUM(I17:I24)</f>
        <v>0</v>
      </c>
      <c r="J25" s="33"/>
      <c r="K25" s="32">
        <f>SUM(K17:K24)</f>
        <v>3690</v>
      </c>
      <c r="L25" s="33"/>
      <c r="M25" s="32">
        <f>SUM(M17:M24)</f>
        <v>45650</v>
      </c>
    </row>
    <row r="26" spans="1:13" s="62" customFormat="1" ht="15">
      <c r="A26" s="61"/>
      <c r="B26" s="10"/>
      <c r="C26" s="34" t="s">
        <v>3</v>
      </c>
      <c r="D26" s="37" t="s">
        <v>43</v>
      </c>
      <c r="E26" s="34" t="s">
        <v>3</v>
      </c>
      <c r="F26" s="37" t="s">
        <v>43</v>
      </c>
      <c r="G26" s="34" t="s">
        <v>3</v>
      </c>
      <c r="H26" s="46"/>
      <c r="I26" s="34" t="s">
        <v>3</v>
      </c>
      <c r="J26" s="37"/>
      <c r="K26" s="34" t="s">
        <v>3</v>
      </c>
      <c r="L26" s="37" t="s">
        <v>43</v>
      </c>
      <c r="M26" s="34" t="s">
        <v>3</v>
      </c>
    </row>
    <row r="27" spans="1:13" ht="15">
      <c r="A27" s="57"/>
      <c r="C27" s="6"/>
      <c r="D27" s="6"/>
      <c r="E27" s="6"/>
      <c r="F27" s="6"/>
      <c r="G27" s="6"/>
      <c r="H27" s="6"/>
      <c r="I27" s="6"/>
      <c r="J27" s="6"/>
      <c r="K27" s="6"/>
      <c r="L27" s="6"/>
      <c r="M27" s="6">
        <f>M25-'Balance Sheet'!C43</f>
        <v>0</v>
      </c>
    </row>
    <row r="28" spans="1:13" ht="12.75">
      <c r="A28" s="111" t="s">
        <v>80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</row>
    <row r="29" spans="1:13" ht="15" customHeight="1">
      <c r="A29" s="113" t="s">
        <v>112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135" ht="15">
      <c r="A135" s="52" t="s">
        <v>122</v>
      </c>
    </row>
  </sheetData>
  <mergeCells count="9">
    <mergeCell ref="A1:M1"/>
    <mergeCell ref="F9:L9"/>
    <mergeCell ref="A2:D2"/>
    <mergeCell ref="A4:F4"/>
    <mergeCell ref="A28:M28"/>
    <mergeCell ref="A8:M8"/>
    <mergeCell ref="A5:M5"/>
    <mergeCell ref="A29:M29"/>
    <mergeCell ref="A6:F6"/>
  </mergeCells>
  <printOptions/>
  <pageMargins left="0.68" right="0.31" top="0.6" bottom="0.21" header="0.25" footer="0.21"/>
  <pageSetup horizontalDpi="600" verticalDpi="600" orientation="portrait" paperSize="9" r:id="rId1"/>
  <headerFooter alignWithMargins="0">
    <oddFooter>&amp;RSection A - Page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2"/>
  <sheetViews>
    <sheetView showGridLines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4" sqref="C14"/>
    </sheetView>
  </sheetViews>
  <sheetFormatPr defaultColWidth="9.140625" defaultRowHeight="12.75"/>
  <cols>
    <col min="1" max="1" width="2.140625" style="52" customWidth="1"/>
    <col min="2" max="2" width="60.00390625" style="52" customWidth="1"/>
    <col min="3" max="3" width="14.7109375" style="52" customWidth="1"/>
    <col min="4" max="4" width="14.7109375" style="55" customWidth="1"/>
    <col min="5" max="16384" width="9.140625" style="52" customWidth="1"/>
  </cols>
  <sheetData>
    <row r="1" spans="1:4" ht="16.5" customHeight="1">
      <c r="A1" s="107" t="s">
        <v>76</v>
      </c>
      <c r="B1" s="107"/>
      <c r="C1" s="107"/>
      <c r="D1" s="107"/>
    </row>
    <row r="2" spans="1:4" ht="10.5" customHeight="1">
      <c r="A2" s="108" t="s">
        <v>0</v>
      </c>
      <c r="B2" s="108"/>
      <c r="C2" s="108"/>
      <c r="D2" s="108"/>
    </row>
    <row r="3" spans="1:4" ht="12.75">
      <c r="A3" s="66"/>
      <c r="B3" s="66"/>
      <c r="C3" s="66"/>
      <c r="D3" s="66"/>
    </row>
    <row r="4" spans="1:4" ht="12.75">
      <c r="A4" s="110" t="s">
        <v>75</v>
      </c>
      <c r="B4" s="110"/>
      <c r="C4" s="110"/>
      <c r="D4" s="110"/>
    </row>
    <row r="5" spans="1:4" ht="12.75">
      <c r="A5" s="109" t="str">
        <f>'Income Statement'!A5:F5</f>
        <v>Quarterly report on consolidated results for the 3rd quarter ended 30 September 2005.</v>
      </c>
      <c r="B5" s="109"/>
      <c r="C5" s="109"/>
      <c r="D5" s="109"/>
    </row>
    <row r="6" spans="1:4" ht="12.75">
      <c r="A6" s="109" t="s">
        <v>59</v>
      </c>
      <c r="B6" s="109"/>
      <c r="C6" s="109"/>
      <c r="D6" s="109"/>
    </row>
    <row r="7" spans="1:4" ht="12.75">
      <c r="A7" s="67"/>
      <c r="B7" s="67"/>
      <c r="C7" s="67"/>
      <c r="D7" s="67"/>
    </row>
    <row r="8" spans="1:4" ht="12.75">
      <c r="A8" s="112" t="s">
        <v>87</v>
      </c>
      <c r="B8" s="112"/>
      <c r="C8" s="112"/>
      <c r="D8" s="112"/>
    </row>
    <row r="9" spans="3:4" s="57" customFormat="1" ht="12.75">
      <c r="C9" s="64" t="s">
        <v>62</v>
      </c>
      <c r="D9" s="59" t="s">
        <v>63</v>
      </c>
    </row>
    <row r="10" spans="3:4" s="57" customFormat="1" ht="12.75">
      <c r="C10" s="64" t="s">
        <v>64</v>
      </c>
      <c r="D10" s="59" t="s">
        <v>65</v>
      </c>
    </row>
    <row r="11" spans="3:4" s="58" customFormat="1" ht="11.25">
      <c r="C11" s="64" t="s">
        <v>67</v>
      </c>
      <c r="D11" s="59" t="s">
        <v>68</v>
      </c>
    </row>
    <row r="12" spans="3:4" s="57" customFormat="1" ht="12.75">
      <c r="C12" s="60">
        <f>'Income Statement'!C13</f>
        <v>38625</v>
      </c>
      <c r="D12" s="60">
        <f>'Income Statement'!D13</f>
        <v>38260</v>
      </c>
    </row>
    <row r="13" spans="3:4" s="57" customFormat="1" ht="12.75">
      <c r="C13" s="56" t="s">
        <v>69</v>
      </c>
      <c r="D13" s="56" t="s">
        <v>69</v>
      </c>
    </row>
    <row r="14" spans="1:3" s="61" customFormat="1" ht="15">
      <c r="A14" s="63"/>
      <c r="B14" s="1" t="s">
        <v>20</v>
      </c>
      <c r="C14" s="12"/>
    </row>
    <row r="15" spans="2:4" s="61" customFormat="1" ht="9" customHeight="1">
      <c r="B15" s="1"/>
      <c r="C15" s="24"/>
      <c r="D15" s="24"/>
    </row>
    <row r="16" spans="1:4" s="62" customFormat="1" ht="15">
      <c r="A16" s="61"/>
      <c r="B16" s="31" t="s">
        <v>97</v>
      </c>
      <c r="C16" s="26">
        <v>-1808</v>
      </c>
      <c r="D16" s="26">
        <v>-4978</v>
      </c>
    </row>
    <row r="17" spans="1:4" s="62" customFormat="1" ht="9" customHeight="1">
      <c r="A17" s="61"/>
      <c r="B17" s="23"/>
      <c r="C17" s="38"/>
      <c r="D17" s="38"/>
    </row>
    <row r="18" spans="1:4" s="62" customFormat="1" ht="15">
      <c r="A18" s="61"/>
      <c r="B18" s="31" t="s">
        <v>12</v>
      </c>
      <c r="C18" s="38"/>
      <c r="D18" s="38"/>
    </row>
    <row r="19" spans="1:4" s="62" customFormat="1" ht="15">
      <c r="A19" s="61"/>
      <c r="B19" s="23" t="s">
        <v>13</v>
      </c>
      <c r="C19" s="26">
        <v>5086</v>
      </c>
      <c r="D19" s="26">
        <v>5272</v>
      </c>
    </row>
    <row r="20" spans="1:4" s="62" customFormat="1" ht="15">
      <c r="A20" s="61"/>
      <c r="B20" s="23" t="s">
        <v>106</v>
      </c>
      <c r="C20" s="26">
        <v>0</v>
      </c>
      <c r="D20" s="26">
        <v>0</v>
      </c>
    </row>
    <row r="21" spans="1:4" s="62" customFormat="1" ht="15">
      <c r="A21" s="61"/>
      <c r="B21" s="23" t="s">
        <v>107</v>
      </c>
      <c r="C21" s="26">
        <v>0</v>
      </c>
      <c r="D21" s="26">
        <v>0</v>
      </c>
    </row>
    <row r="22" spans="1:4" s="62" customFormat="1" ht="15">
      <c r="A22" s="61"/>
      <c r="B22" s="8" t="s">
        <v>95</v>
      </c>
      <c r="C22" s="26">
        <v>0</v>
      </c>
      <c r="D22" s="26">
        <v>427</v>
      </c>
    </row>
    <row r="23" spans="1:4" s="62" customFormat="1" ht="15">
      <c r="A23" s="61"/>
      <c r="B23" s="8" t="s">
        <v>104</v>
      </c>
      <c r="C23" s="26">
        <v>0</v>
      </c>
      <c r="D23" s="26">
        <v>1</v>
      </c>
    </row>
    <row r="24" spans="1:4" s="62" customFormat="1" ht="15">
      <c r="A24" s="61"/>
      <c r="B24" s="23" t="s">
        <v>14</v>
      </c>
      <c r="C24" s="40">
        <v>981</v>
      </c>
      <c r="D24" s="40">
        <v>989</v>
      </c>
    </row>
    <row r="25" spans="1:4" s="62" customFormat="1" ht="15">
      <c r="A25" s="61"/>
      <c r="B25" s="8" t="s">
        <v>35</v>
      </c>
      <c r="C25" s="39">
        <v>0</v>
      </c>
      <c r="D25" s="40">
        <v>0</v>
      </c>
    </row>
    <row r="26" spans="1:4" s="62" customFormat="1" ht="15">
      <c r="A26" s="61"/>
      <c r="B26" s="23" t="s">
        <v>93</v>
      </c>
      <c r="C26" s="72">
        <v>-4</v>
      </c>
      <c r="D26" s="87">
        <v>-46</v>
      </c>
    </row>
    <row r="27" spans="1:4" s="62" customFormat="1" ht="15">
      <c r="A27" s="61"/>
      <c r="B27" s="31" t="s">
        <v>89</v>
      </c>
      <c r="C27" s="36">
        <f>SUM(C16:C26)</f>
        <v>4255</v>
      </c>
      <c r="D27" s="36">
        <f>SUM(D16:D26)</f>
        <v>1665</v>
      </c>
    </row>
    <row r="28" spans="1:4" s="62" customFormat="1" ht="9" customHeight="1">
      <c r="A28" s="61"/>
      <c r="B28" s="23"/>
      <c r="C28" s="38"/>
      <c r="D28" s="82"/>
    </row>
    <row r="29" spans="1:4" s="62" customFormat="1" ht="15">
      <c r="A29" s="61"/>
      <c r="B29" s="31" t="s">
        <v>44</v>
      </c>
      <c r="C29" s="36">
        <v>-4240</v>
      </c>
      <c r="D29" s="40">
        <v>-6859</v>
      </c>
    </row>
    <row r="30" spans="1:4" s="62" customFormat="1" ht="15">
      <c r="A30" s="61"/>
      <c r="B30" s="31" t="s">
        <v>53</v>
      </c>
      <c r="C30" s="36">
        <v>-1339</v>
      </c>
      <c r="D30" s="40">
        <v>-5503</v>
      </c>
    </row>
    <row r="31" spans="1:4" s="62" customFormat="1" ht="15">
      <c r="A31" s="61"/>
      <c r="B31" s="31" t="s">
        <v>54</v>
      </c>
      <c r="C31" s="73">
        <v>1132</v>
      </c>
      <c r="D31" s="87">
        <v>10528</v>
      </c>
    </row>
    <row r="32" spans="1:4" s="62" customFormat="1" ht="15">
      <c r="A32" s="61"/>
      <c r="B32" s="31" t="s">
        <v>98</v>
      </c>
      <c r="C32" s="38">
        <f>SUM(C27:C31)</f>
        <v>-192</v>
      </c>
      <c r="D32" s="38">
        <f>SUM(D27:D31)</f>
        <v>-169</v>
      </c>
    </row>
    <row r="33" spans="1:4" s="62" customFormat="1" ht="9" customHeight="1">
      <c r="A33" s="61"/>
      <c r="B33" s="31"/>
      <c r="C33" s="36"/>
      <c r="D33" s="81"/>
    </row>
    <row r="34" spans="1:4" s="62" customFormat="1" ht="15">
      <c r="A34" s="61"/>
      <c r="B34" s="23" t="s">
        <v>15</v>
      </c>
      <c r="C34" s="36">
        <v>-981</v>
      </c>
      <c r="D34" s="40">
        <v>-989</v>
      </c>
    </row>
    <row r="35" spans="1:4" s="62" customFormat="1" ht="15">
      <c r="A35" s="61"/>
      <c r="B35" s="31" t="s">
        <v>52</v>
      </c>
      <c r="C35" s="74">
        <v>-37</v>
      </c>
      <c r="D35" s="83">
        <v>-72</v>
      </c>
    </row>
    <row r="36" spans="1:4" s="62" customFormat="1" ht="15">
      <c r="A36" s="61"/>
      <c r="B36" s="31" t="s">
        <v>99</v>
      </c>
      <c r="C36" s="75">
        <f>SUM(C32:C35)</f>
        <v>-1210</v>
      </c>
      <c r="D36" s="75">
        <f>SUM(D32:D35)</f>
        <v>-1230</v>
      </c>
    </row>
    <row r="37" spans="1:4" s="62" customFormat="1" ht="9" customHeight="1">
      <c r="A37" s="61"/>
      <c r="B37" s="23"/>
      <c r="C37" s="7"/>
      <c r="D37" s="7"/>
    </row>
    <row r="38" spans="1:4" s="62" customFormat="1" ht="15">
      <c r="A38" s="61"/>
      <c r="B38" s="23" t="s">
        <v>21</v>
      </c>
      <c r="C38" s="7"/>
      <c r="D38" s="7"/>
    </row>
    <row r="39" spans="1:4" s="62" customFormat="1" ht="9" customHeight="1">
      <c r="A39" s="61"/>
      <c r="B39" s="8"/>
      <c r="C39" s="40"/>
      <c r="D39" s="41"/>
    </row>
    <row r="40" spans="1:4" s="62" customFormat="1" ht="15">
      <c r="A40" s="61"/>
      <c r="B40" s="8" t="s">
        <v>36</v>
      </c>
      <c r="C40" s="40">
        <v>-557</v>
      </c>
      <c r="D40" s="83">
        <v>-1217</v>
      </c>
    </row>
    <row r="41" spans="1:4" s="62" customFormat="1" ht="15">
      <c r="A41" s="61"/>
      <c r="B41" s="8" t="s">
        <v>96</v>
      </c>
      <c r="C41" s="83">
        <v>0</v>
      </c>
      <c r="D41" s="83">
        <v>38</v>
      </c>
    </row>
    <row r="42" spans="1:4" s="62" customFormat="1" ht="15">
      <c r="A42" s="61"/>
      <c r="B42" s="31" t="s">
        <v>90</v>
      </c>
      <c r="C42" s="76">
        <f>SUM(C40:C41)</f>
        <v>-557</v>
      </c>
      <c r="D42" s="76">
        <f>SUM(D40:D41)</f>
        <v>-1179</v>
      </c>
    </row>
    <row r="43" spans="1:4" s="62" customFormat="1" ht="8.25" customHeight="1">
      <c r="A43" s="61"/>
      <c r="B43" s="2"/>
      <c r="C43" s="9"/>
      <c r="D43" s="84"/>
    </row>
    <row r="44" spans="1:4" s="62" customFormat="1" ht="15">
      <c r="A44" s="61"/>
      <c r="B44" s="8" t="s">
        <v>22</v>
      </c>
      <c r="C44" s="41"/>
      <c r="D44" s="41"/>
    </row>
    <row r="45" spans="1:4" s="62" customFormat="1" ht="9" customHeight="1">
      <c r="A45" s="61"/>
      <c r="B45" s="23"/>
      <c r="C45" s="41"/>
      <c r="D45" s="41"/>
    </row>
    <row r="46" spans="1:4" s="62" customFormat="1" ht="15">
      <c r="A46" s="61"/>
      <c r="B46" s="23" t="s">
        <v>17</v>
      </c>
      <c r="C46" s="42">
        <v>-1840</v>
      </c>
      <c r="D46" s="83">
        <v>-1186</v>
      </c>
    </row>
    <row r="47" spans="1:4" s="62" customFormat="1" ht="15">
      <c r="A47" s="61"/>
      <c r="B47" s="86" t="s">
        <v>88</v>
      </c>
      <c r="C47" s="42">
        <v>0</v>
      </c>
      <c r="D47" s="42">
        <v>3010</v>
      </c>
    </row>
    <row r="48" spans="1:4" s="62" customFormat="1" ht="15">
      <c r="A48" s="61"/>
      <c r="B48" s="23" t="s">
        <v>16</v>
      </c>
      <c r="C48" s="40">
        <v>0</v>
      </c>
      <c r="D48" s="41">
        <v>0</v>
      </c>
    </row>
    <row r="49" spans="1:4" s="62" customFormat="1" ht="15">
      <c r="A49" s="61"/>
      <c r="B49" s="23" t="s">
        <v>37</v>
      </c>
      <c r="C49" s="42">
        <v>0</v>
      </c>
      <c r="D49" s="41">
        <v>0</v>
      </c>
    </row>
    <row r="50" spans="1:4" s="62" customFormat="1" ht="15">
      <c r="A50" s="61"/>
      <c r="B50" s="31" t="s">
        <v>109</v>
      </c>
      <c r="C50" s="77">
        <f>SUM(C46:C49)</f>
        <v>-1840</v>
      </c>
      <c r="D50" s="77">
        <f>SUM(D46:D49)</f>
        <v>1824</v>
      </c>
    </row>
    <row r="51" spans="1:4" s="62" customFormat="1" ht="9" customHeight="1">
      <c r="A51" s="61"/>
      <c r="B51" s="23"/>
      <c r="C51" s="41"/>
      <c r="D51" s="41"/>
    </row>
    <row r="52" spans="1:4" s="62" customFormat="1" ht="15">
      <c r="A52" s="61"/>
      <c r="B52" s="31" t="s">
        <v>83</v>
      </c>
      <c r="C52" s="42">
        <f>C36+C42+C50</f>
        <v>-3607</v>
      </c>
      <c r="D52" s="42">
        <f>D36+D42+D50</f>
        <v>-585</v>
      </c>
    </row>
    <row r="53" spans="1:4" s="62" customFormat="1" ht="15">
      <c r="A53" s="61"/>
      <c r="B53" s="23" t="s">
        <v>81</v>
      </c>
      <c r="C53" s="42">
        <v>1675</v>
      </c>
      <c r="D53" s="42">
        <v>-668</v>
      </c>
    </row>
    <row r="54" spans="1:4" s="62" customFormat="1" ht="15.75" thickBot="1">
      <c r="A54" s="61"/>
      <c r="B54" s="23" t="s">
        <v>82</v>
      </c>
      <c r="C54" s="79">
        <f>SUM(C52:C53)</f>
        <v>-1932</v>
      </c>
      <c r="D54" s="79">
        <f>SUM(D52:D53)</f>
        <v>-1253</v>
      </c>
    </row>
    <row r="55" spans="1:4" s="62" customFormat="1" ht="8.25" customHeight="1" thickTop="1">
      <c r="A55" s="61"/>
      <c r="B55" s="23"/>
      <c r="C55" s="7"/>
      <c r="D55" s="7"/>
    </row>
    <row r="56" spans="1:4" s="62" customFormat="1" ht="15">
      <c r="A56" s="61"/>
      <c r="B56" s="23" t="s">
        <v>11</v>
      </c>
      <c r="C56" s="41"/>
      <c r="D56" s="41"/>
    </row>
    <row r="57" spans="1:4" s="62" customFormat="1" ht="15">
      <c r="A57" s="61"/>
      <c r="B57" s="23" t="s">
        <v>23</v>
      </c>
      <c r="C57" s="42">
        <v>593</v>
      </c>
      <c r="D57" s="42">
        <v>1739</v>
      </c>
    </row>
    <row r="58" spans="1:4" s="62" customFormat="1" ht="15">
      <c r="A58" s="61"/>
      <c r="B58" s="23" t="s">
        <v>24</v>
      </c>
      <c r="C58" s="78">
        <v>-2525</v>
      </c>
      <c r="D58" s="42">
        <v>-2992</v>
      </c>
    </row>
    <row r="59" spans="1:4" s="62" customFormat="1" ht="15.75" thickBot="1">
      <c r="A59" s="61"/>
      <c r="B59" s="31"/>
      <c r="C59" s="79">
        <f>C57+C58</f>
        <v>-1932</v>
      </c>
      <c r="D59" s="79">
        <f>D57+D58</f>
        <v>-1253</v>
      </c>
    </row>
    <row r="60" spans="1:4" s="62" customFormat="1" ht="15.75" thickTop="1">
      <c r="A60" s="61"/>
      <c r="B60" s="8"/>
      <c r="C60" s="41">
        <f>C54-C59</f>
        <v>0</v>
      </c>
      <c r="D60" s="41">
        <f>D54-D59</f>
        <v>0</v>
      </c>
    </row>
    <row r="61" spans="1:4" ht="12.75">
      <c r="A61" s="111" t="s">
        <v>84</v>
      </c>
      <c r="B61" s="111"/>
      <c r="C61" s="111"/>
      <c r="D61" s="111"/>
    </row>
    <row r="62" spans="1:4" ht="12.75">
      <c r="A62" s="113" t="s">
        <v>113</v>
      </c>
      <c r="B62" s="113"/>
      <c r="C62" s="113"/>
      <c r="D62" s="113"/>
    </row>
  </sheetData>
  <mergeCells count="8">
    <mergeCell ref="A61:D61"/>
    <mergeCell ref="A8:D8"/>
    <mergeCell ref="A62:D62"/>
    <mergeCell ref="A1:D1"/>
    <mergeCell ref="A2:D2"/>
    <mergeCell ref="A6:D6"/>
    <mergeCell ref="A4:D4"/>
    <mergeCell ref="A5:D5"/>
  </mergeCells>
  <printOptions/>
  <pageMargins left="1.34" right="0.31" top="0.6" bottom="0.21" header="0.25" footer="0.21"/>
  <pageSetup horizontalDpi="600" verticalDpi="600" orientation="portrait" paperSize="9" scale="89" r:id="rId1"/>
  <headerFooter alignWithMargins="0">
    <oddFooter>&amp;RSection A - Page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 SECURITIES SDN BHD</dc:creator>
  <cp:keywords/>
  <dc:description/>
  <cp:lastModifiedBy>KC Leong</cp:lastModifiedBy>
  <cp:lastPrinted>2005-11-16T06:35:07Z</cp:lastPrinted>
  <dcterms:created xsi:type="dcterms:W3CDTF">1999-11-01T01:22:29Z</dcterms:created>
  <dcterms:modified xsi:type="dcterms:W3CDTF">2005-11-17T02:53:28Z</dcterms:modified>
  <cp:category/>
  <cp:version/>
  <cp:contentType/>
  <cp:contentStatus/>
</cp:coreProperties>
</file>